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emp\"/>
    </mc:Choice>
  </mc:AlternateContent>
  <xr:revisionPtr revIDLastSave="0" documentId="13_ncr:1_{9B1F34F3-56F6-48E3-AF22-28F5D573C52C}" xr6:coauthVersionLast="45" xr6:coauthVersionMax="45" xr10:uidLastSave="{00000000-0000-0000-0000-000000000000}"/>
  <workbookProtection workbookAlgorithmName="SHA-512" workbookHashValue="W5cqrPG7FPpJFjnzAApFB0LMmYrZw6U2JVpV72MDe4ChsbmE4rQu4MU8s1RTq9lNGgsCtLYYSUEstnCA1IoFUQ==" workbookSaltValue="Os06vIX01V9CmZ+jxGbajA==" workbookSpinCount="100000" lockStructure="1"/>
  <bookViews>
    <workbookView xWindow="24825" yWindow="5370" windowWidth="25410" windowHeight="14445" xr2:uid="{681B67BC-1DE4-45BC-9B78-3B07F59D372E}"/>
  </bookViews>
  <sheets>
    <sheet name="29. Financial Leverage" sheetId="3" r:id="rId1"/>
    <sheet name="Smartdox Mapping" sheetId="1" state="hidden" r:id="rId2"/>
  </sheets>
  <externalReferences>
    <externalReference r:id="rId3"/>
  </externalReferences>
  <definedNames>
    <definedName name="DateOfApplication">'Smartdox Mapping'!$B$2</definedName>
    <definedName name="Deal_Stage">'Smartdox Mapping'!$G$2</definedName>
    <definedName name="Deal_Status">'Smartdox Mapping'!$I$2</definedName>
    <definedName name="Dev_Deal_Number">'Smartdox Mapping'!$K$2</definedName>
    <definedName name="Dev_Deal_Status">'Smartdox Mapping'!$M$2</definedName>
    <definedName name="Financial_Leverage">'29. Financial Leverage'!$B$6</definedName>
    <definedName name="_xlnm.Print_Area" localSheetId="0">'29. Financial Leverage'!$B$6:$I$56</definedName>
    <definedName name="SD_D_Blank" hidden="1">[1]SD_Dropdowns!$A$1</definedName>
    <definedName name="SD_D_PL_AirConditioningType_Name" hidden="1">[1]SD_Dropdowns!$MM$2:$MM$6</definedName>
    <definedName name="SD_D_PL_BldgAllocType_Name" hidden="1">[1]SD_Dropdowns!$LE$2:$LE$9</definedName>
    <definedName name="SD_D_PL_BuildingType_Name" hidden="1">[1]SD_Dropdowns!$MS$2:$MS$8</definedName>
    <definedName name="SD_D_PL_CookingType_Name" hidden="1">[1]SD_Dropdowns!$MQ$2:$MQ$5</definedName>
    <definedName name="SD_D_PL_DealEntityRole_Name" hidden="1">[1]SD_Dropdowns!$NK$2:$NK$28</definedName>
    <definedName name="SD_D_PL_EntityCompanyOrIndividual_Name" hidden="1">[1]SD_Dropdowns!$NI$2:$NI$4</definedName>
    <definedName name="SD_D_PL_FinancingType_Name" hidden="1">[1]SD_Dropdowns!$MI$2:$MI$5</definedName>
    <definedName name="SD_D_PL_HeatingType_Name" hidden="1">[1]SD_Dropdowns!$MK$2:$MK$9</definedName>
    <definedName name="SD_D_PL_HotWaterType_Name" hidden="1">[1]SD_Dropdowns!$MO$2:$MO$5</definedName>
    <definedName name="SD_D_PL_IncomeTarget_Name" hidden="1">[1]SD_Dropdowns!$MU$2:$MU$9</definedName>
    <definedName name="SD_D_PL_Jurisdiction_Name" hidden="1">[1]SD_Dropdowns!$LA$2:$LA$74</definedName>
    <definedName name="SD_D_PL_LoanProductType_Name" hidden="1">[1]SD_Dropdowns!$NA$2:$NA$14</definedName>
    <definedName name="SD_D_PL_ProgramType_Name" hidden="1">[1]SD_Dropdowns!$MY$2:$MY$7</definedName>
    <definedName name="SD_D_PL_ResidentialApartmentType_Name" hidden="1">[1]SD_Dropdowns!$NE$2:$NE$6</definedName>
    <definedName name="SD_D_PL_State_Name" hidden="1">[1]SD_Dropdowns!$KY$2:$KY$53</definedName>
    <definedName name="SD_D_PL_TargetType_Name" hidden="1">[1]SD_Dropdowns!$LC$2:$LC$9</definedName>
    <definedName name="SD_D_PL_TCUnitMixType_Name" hidden="1">[1]SD_Dropdowns!$MW$2:$MW$8</definedName>
    <definedName name="SD_D_PL_TCUnitType_Name" hidden="1">[1]SD_Dropdowns!$LG$2:$LG$8</definedName>
    <definedName name="SD_D_PL_UDF_112_Name" hidden="1">[1]SD_Dropdowns!$LI$2:$LI$4</definedName>
    <definedName name="SD_D_PL_UDF_113_Name" hidden="1">[1]SD_Dropdowns!$LK$2:$LK$4</definedName>
    <definedName name="SD_D_PL_UDF_114_Name" hidden="1">[1]SD_Dropdowns!$NM$2:$NM$4</definedName>
    <definedName name="SD_D_PL_UDF_123_Name" hidden="1">[1]SD_Dropdowns!$NO$2:$NO$4</definedName>
    <definedName name="SD_D_PL_UDF_125_Name" hidden="1">[1]SD_Dropdowns!$NQ$2:$NQ$9</definedName>
    <definedName name="SD_D_PL_UDF_126_Name" hidden="1">[1]SD_Dropdowns!$NS$2:$NS$5</definedName>
    <definedName name="SD_D_PL_UDF_128_Name" hidden="1">[1]SD_Dropdowns!$NU$2:$NU$4</definedName>
    <definedName name="SD_D_PL_UDF_131_Name" hidden="1">[1]SD_Dropdowns!$NW$2:$NW$4</definedName>
    <definedName name="SD_D_PL_UDF_132_Name" hidden="1">[1]SD_Dropdowns!$NY$2:$NY$4</definedName>
    <definedName name="SD_D_PL_UDF_133_Name" hidden="1">[1]SD_Dropdowns!$OA$2:$OA$4</definedName>
    <definedName name="SD_D_PL_UDF_134_Name" hidden="1">[1]SD_Dropdowns!$OC$2:$OC$4</definedName>
    <definedName name="SD_D_PL_UDF_135_Name" hidden="1">[1]SD_Dropdowns!$OE$2:$OE$4</definedName>
    <definedName name="SD_D_PL_UDF_136_Name" hidden="1">[1]SD_Dropdowns!$OG$2:$OG$4</definedName>
    <definedName name="SD_D_PL_UDF_137_Name" hidden="1">[1]SD_Dropdowns!$OI$2:$OI$4</definedName>
    <definedName name="SD_D_PL_UDF_138_Name" hidden="1">[1]SD_Dropdowns!$OK$2:$OK$4</definedName>
    <definedName name="SD_D_PL_UDF_140_Name" hidden="1">[1]SD_Dropdowns!$LM$2:$LM$4</definedName>
    <definedName name="SD_D_PL_UDF_141_Name" hidden="1">[1]SD_Dropdowns!$LO$2:$LO$4</definedName>
    <definedName name="SD_D_PL_UDF_142_Name" hidden="1">[1]SD_Dropdowns!$LQ$2:$LQ$4</definedName>
    <definedName name="SD_D_PL_UDF_143_Name" hidden="1">[1]SD_Dropdowns!$LS$2:$LS$4</definedName>
    <definedName name="SD_D_PL_UDF_144_Name" hidden="1">[1]SD_Dropdowns!$LU$2:$LU$4</definedName>
    <definedName name="SD_D_PL_UDF_168_Name" hidden="1">[1]SD_Dropdowns!$LW$2:$LW$4</definedName>
    <definedName name="SD_D_PL_UDF_169_Name" hidden="1">[1]SD_Dropdowns!$LY$2:$LY$4</definedName>
    <definedName name="SD_D_PL_UDF_170_Name" hidden="1">[1]SD_Dropdowns!$MA$2:$MA$4</definedName>
    <definedName name="SD_D_PL_UDF_171_Name" hidden="1">[1]SD_Dropdowns!$MC$2:$MC$4</definedName>
    <definedName name="SD_D_PL_UDF_172_Name" hidden="1">[1]SD_Dropdowns!$ME$2:$ME$4</definedName>
    <definedName name="SD_D_PL_UDF_173_Name" hidden="1">[1]SD_Dropdowns!$MG$2:$MG$4</definedName>
    <definedName name="SD_D_PL_UDF_181_Name" hidden="1">[1]SD_Dropdowns!$OM$2:$OM$4</definedName>
    <definedName name="SD_D_PL_UDF_182_Name" hidden="1">[1]SD_Dropdowns!$OO$2:$OO$4</definedName>
    <definedName name="SD_D_PL_UDF_183_Name" hidden="1">[1]SD_Dropdowns!$OQ$2:$OQ$4</definedName>
    <definedName name="SD_D_PL_UnitMixAmiPercent_Name" hidden="1">[1]SD_Dropdowns!$NG$2:$NG$9</definedName>
    <definedName name="SD_D_PL_UnitType_Name" hidden="1">[1]SD_Dropdowns!$NC$2:$NC$8</definedName>
    <definedName name="WHEDA_Project_Number">'Smartdox Mapping'!$D$2</definedName>
    <definedName name="YesNo">'Smartdox Mapping'!$A$11:$A$12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9" i="3" l="1"/>
  <c r="J17" i="3"/>
  <c r="J16" i="3"/>
  <c r="J12" i="3"/>
  <c r="M23" i="3" s="1"/>
  <c r="J23" i="3" s="1"/>
  <c r="A45" i="3"/>
  <c r="A44" i="3"/>
  <c r="A43" i="3"/>
  <c r="A42" i="3"/>
  <c r="A41" i="3"/>
  <c r="A40" i="3"/>
  <c r="A39" i="3"/>
  <c r="A38" i="3"/>
  <c r="A37" i="3"/>
  <c r="A36" i="3"/>
  <c r="A35" i="3"/>
  <c r="J20" i="3"/>
  <c r="A19" i="3"/>
  <c r="A18" i="3"/>
  <c r="A17" i="3"/>
  <c r="A16" i="3"/>
  <c r="A15" i="3"/>
  <c r="A14" i="3"/>
  <c r="A13" i="3"/>
  <c r="J10" i="3"/>
  <c r="J14" i="3" s="1"/>
  <c r="A9" i="3"/>
  <c r="J8" i="3"/>
  <c r="A8" i="3"/>
  <c r="O5" i="3"/>
  <c r="N5" i="3"/>
  <c r="M5" i="3"/>
  <c r="L5" i="3"/>
  <c r="J5" i="3"/>
  <c r="H5" i="3"/>
  <c r="E5" i="3"/>
  <c r="C5" i="3"/>
  <c r="A5" i="3"/>
  <c r="G14" i="3" l="1"/>
  <c r="J18" i="3"/>
  <c r="F18" i="3" s="1"/>
  <c r="J21" i="3"/>
  <c r="B5" i="1"/>
  <c r="M3" i="1"/>
  <c r="J22" i="3" l="1"/>
  <c r="F21" i="3"/>
  <c r="J32" i="3" l="1"/>
  <c r="K32" i="3" s="1"/>
  <c r="J33" i="3"/>
  <c r="K33" i="3" s="1"/>
  <c r="J31" i="3"/>
  <c r="K31" i="3" s="1"/>
  <c r="J27" i="3"/>
  <c r="K27" i="3" s="1"/>
  <c r="J30" i="3"/>
  <c r="K30" i="3" s="1"/>
  <c r="J29" i="3"/>
  <c r="K29" i="3" s="1"/>
  <c r="J28" i="3"/>
  <c r="K28" i="3" s="1"/>
  <c r="J26" i="3"/>
  <c r="K26" i="3" s="1"/>
  <c r="M22" i="3"/>
  <c r="F22" i="3"/>
  <c r="K34" i="3" l="1"/>
  <c r="M27" i="3"/>
  <c r="N27" i="3" s="1"/>
  <c r="M31" i="3"/>
  <c r="N31" i="3" s="1"/>
  <c r="M32" i="3"/>
  <c r="N32" i="3" s="1"/>
  <c r="M33" i="3"/>
  <c r="N33" i="3" s="1"/>
  <c r="M28" i="3"/>
  <c r="N28" i="3" s="1"/>
  <c r="M26" i="3"/>
  <c r="N26" i="3" s="1"/>
  <c r="M30" i="3"/>
  <c r="N30" i="3" s="1"/>
  <c r="M29" i="3"/>
  <c r="N29" i="3" s="1"/>
  <c r="N34" i="3" l="1"/>
  <c r="E28" i="3"/>
  <c r="E33" i="3"/>
  <c r="E27" i="3"/>
  <c r="E32" i="3"/>
  <c r="E29" i="3"/>
  <c r="E30" i="3"/>
  <c r="E31" i="3"/>
  <c r="E26" i="3"/>
  <c r="J34" i="3"/>
  <c r="J35" i="3" s="1"/>
  <c r="J36" i="3" s="1"/>
  <c r="F35" i="3" l="1"/>
</calcChain>
</file>

<file path=xl/sharedStrings.xml><?xml version="1.0" encoding="utf-8"?>
<sst xmlns="http://schemas.openxmlformats.org/spreadsheetml/2006/main" count="86" uniqueCount="79">
  <si>
    <t>Only Complete This Tab If Requesting Tax Credits</t>
  </si>
  <si>
    <t>WHEDA Multifamily Application</t>
  </si>
  <si>
    <t>Tax Credits</t>
  </si>
  <si>
    <t>Section Navigation</t>
  </si>
  <si>
    <t>Do you wish to claim points for this scoring category?</t>
  </si>
  <si>
    <t>Percentage</t>
  </si>
  <si>
    <t>Points</t>
  </si>
  <si>
    <t>Total Points</t>
  </si>
  <si>
    <t>Applicant Notes:</t>
  </si>
  <si>
    <t xml:space="preserve">Please further describe: </t>
  </si>
  <si>
    <t xml:space="preserve">Internal Use Only: </t>
  </si>
  <si>
    <t>WHEDA Score</t>
  </si>
  <si>
    <t>Underwriter Scoring Comments</t>
  </si>
  <si>
    <t>Peer Review Comments</t>
  </si>
  <si>
    <t>Underwriter Notes:</t>
  </si>
  <si>
    <t>Date of Application</t>
  </si>
  <si>
    <t>Tax Credit #</t>
  </si>
  <si>
    <t>Tax Credit Stage</t>
  </si>
  <si>
    <t>Tax Credit Status</t>
  </si>
  <si>
    <t>Development Deal #</t>
  </si>
  <si>
    <t/>
  </si>
  <si>
    <t>Development Deal Status</t>
  </si>
  <si>
    <t>Score:</t>
  </si>
  <si>
    <t>Get Values:</t>
  </si>
  <si>
    <t>Send Values:</t>
  </si>
  <si>
    <t>YesNo</t>
  </si>
  <si>
    <t>Yes</t>
  </si>
  <si>
    <t>No</t>
  </si>
  <si>
    <t>Financial Leverage</t>
  </si>
  <si>
    <t>Is this project financed with Historic Tax Credits?</t>
  </si>
  <si>
    <t>Projects that received Historic Tax Credits are subject to a 4 point deduction for this category</t>
  </si>
  <si>
    <t>Annual Housing Tax Credits Requested Subtotal</t>
  </si>
  <si>
    <t>Prior Annual Housing Tax Credits Awarded</t>
  </si>
  <si>
    <t>Annual Housing Tax Credits Total</t>
  </si>
  <si>
    <t>Total Development Costs</t>
  </si>
  <si>
    <t>Annualized Adjustment Factor</t>
  </si>
  <si>
    <t>Adjusted Development Costs</t>
  </si>
  <si>
    <t>(State 4% Rural Setaside: 0.210, State 4% Small Urban SetAside: 0.180, all other projects: 0.115)</t>
  </si>
  <si>
    <t>Tax Credits Percentage of Adjusted Development Costs</t>
  </si>
  <si>
    <t>Non-Rural Set-Aside Projects</t>
  </si>
  <si>
    <t>Rural Set-Aside Projects</t>
  </si>
  <si>
    <t>0-53%</t>
  </si>
  <si>
    <t>0-66%</t>
  </si>
  <si>
    <t>53.1-56.0%</t>
  </si>
  <si>
    <t>66.1-69.0%</t>
  </si>
  <si>
    <t>56.1-59.0%</t>
  </si>
  <si>
    <t>69.1%-72.0%</t>
  </si>
  <si>
    <t>59.1-62.0%</t>
  </si>
  <si>
    <t>72.1%-75%</t>
  </si>
  <si>
    <t>62.1-65.0%</t>
  </si>
  <si>
    <t>75.1%-78.0%</t>
  </si>
  <si>
    <t>65.1-68.0%</t>
  </si>
  <si>
    <t>78.1%-81.0%</t>
  </si>
  <si>
    <t>68.1-75%</t>
  </si>
  <si>
    <t>81.1%-85%</t>
  </si>
  <si>
    <t>75.1-100%</t>
  </si>
  <si>
    <t>85.1%-100%</t>
  </si>
  <si>
    <t>Maximum 36 Points</t>
  </si>
  <si>
    <t>Is Rural?</t>
  </si>
  <si>
    <t>2020.1.1</t>
  </si>
  <si>
    <t>Project Description</t>
  </si>
  <si>
    <t>Site Contol</t>
  </si>
  <si>
    <t>Projected Operating Costs</t>
  </si>
  <si>
    <t>Instructions / Scoring Summary</t>
  </si>
  <si>
    <t>Construction Draw Schedule</t>
  </si>
  <si>
    <t>Project Name and Location</t>
  </si>
  <si>
    <t>Energy Efficiency and Sustainablilty</t>
  </si>
  <si>
    <t>Financial Feasibility</t>
  </si>
  <si>
    <t>Lower-Income Areas</t>
  </si>
  <si>
    <t>Mixed Income Incentive</t>
  </si>
  <si>
    <t>Projected Cash Flow</t>
  </si>
  <si>
    <t>Rehab/Neighborhood Stabilization</t>
  </si>
  <si>
    <t>Replacement Reserves</t>
  </si>
  <si>
    <t>Serves Large Families</t>
  </si>
  <si>
    <t>Serves Lowest-Income Residents</t>
  </si>
  <si>
    <t>Supportive Housing</t>
  </si>
  <si>
    <t>Universal Design</t>
  </si>
  <si>
    <t>Veteran's Housing</t>
  </si>
  <si>
    <t>Is project using a Rural or Non-Rural Set Aside?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</si>
</sst>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$&quot;#,##0_);[Red]\(&quot;$&quot;#,##0\)"/>
    <numFmt numFmtId="164" formatCode="&quot;$&quot;#,##0"/>
    <numFmt numFmtId="165" formatCode="0.000"/>
    <numFmt numFmtId="166" formatCode="0.0%"/>
    <numFmt numFmtId="167" formatCode="0.000%"/>
    <numFmt numFmtId="168" formatCode="#,##0.000"/>
  </numFmts>
  <fonts count="2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2"/>
      <color rgb="FF005774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2"/>
      <color rgb="FF005774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07A54E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2"/>
      <color rgb="FF02A69C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1"/>
      <color rgb="FF02A69C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0"/>
      <name val="Calibri"/>
      <family val="2"/>
    </font>
    <font>
      <b/>
      <sz val="12"/>
      <color theme="0"/>
      <name val="Arial"/>
      <family val="2"/>
    </font>
    <font>
      <sz val="10"/>
      <color theme="1"/>
      <name val="Arial"/>
      <family val="2"/>
    </font>
    <font>
      <sz val="11"/>
      <color rgb="FFF2EDDC"/>
      <name val="Calibri"/>
      <family val="2"/>
      <scheme val="minor"/>
    </font>
    <font>
      <b/>
      <sz val="11"/>
      <color theme="1"/>
      <name val="Calibri"/>
      <family val="2"/>
    </font>
    <font>
      <b/>
      <sz val="10"/>
      <color theme="0"/>
      <name val="Arial"/>
      <family val="2"/>
    </font>
    <font>
      <sz val="1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EDD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56A38"/>
        <bgColor indexed="64"/>
      </patternFill>
    </fill>
    <fill>
      <patternFill patternType="solid">
        <fgColor rgb="FFFFC000"/>
        <bgColor indexed="64"/>
      </patternFill>
    </fill>
  </fills>
  <borders count="9">
    <border>
      <left/>
      <right/>
      <top/>
      <bottom/>
      <diagonal/>
    </border>
    <border>
      <left/>
      <right style="thin">
        <color indexed="64"/>
      </right>
      <top style="thin">
        <color rgb="FF80818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57">
    <xf numFmtId="0" fontId="0" fillId="0" borderId="0" xfId="0"/>
    <xf numFmtId="0" fontId="0" fillId="2" borderId="0" xfId="0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6" fillId="2" borderId="0" xfId="0" applyFont="1" applyFill="1"/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8" fillId="2" borderId="3" xfId="0" applyFont="1" applyFill="1" applyBorder="1"/>
    <xf numFmtId="0" fontId="0" fillId="2" borderId="3" xfId="0" applyFill="1" applyBorder="1"/>
    <xf numFmtId="0" fontId="10" fillId="2" borderId="0" xfId="1" applyFont="1" applyFill="1" applyBorder="1" applyProtection="1">
      <protection locked="0"/>
    </xf>
    <xf numFmtId="0" fontId="11" fillId="3" borderId="0" xfId="0" applyFont="1" applyFill="1" applyAlignment="1">
      <alignment horizontal="center" vertical="center"/>
    </xf>
    <xf numFmtId="14" fontId="0" fillId="4" borderId="4" xfId="0" applyNumberFormat="1" applyFill="1" applyBorder="1"/>
    <xf numFmtId="0" fontId="2" fillId="3" borderId="0" xfId="0" applyFont="1" applyFill="1" applyAlignment="1">
      <alignment horizontal="right" indent="1"/>
    </xf>
    <xf numFmtId="0" fontId="0" fillId="4" borderId="4" xfId="0" applyFill="1" applyBorder="1"/>
    <xf numFmtId="0" fontId="0" fillId="3" borderId="0" xfId="0" applyFill="1"/>
    <xf numFmtId="0" fontId="2" fillId="3" borderId="0" xfId="0" applyFont="1" applyFill="1"/>
    <xf numFmtId="0" fontId="8" fillId="2" borderId="0" xfId="0" applyFont="1" applyFill="1"/>
    <xf numFmtId="0" fontId="0" fillId="5" borderId="4" xfId="0" applyFill="1" applyBorder="1" applyProtection="1">
      <protection locked="0"/>
    </xf>
    <xf numFmtId="0" fontId="12" fillId="2" borderId="0" xfId="1" applyFont="1" applyFill="1" applyBorder="1" applyProtection="1">
      <protection locked="0"/>
    </xf>
    <xf numFmtId="0" fontId="0" fillId="2" borderId="0" xfId="0" applyFill="1" applyAlignment="1">
      <alignment horizontal="left" wrapText="1"/>
    </xf>
    <xf numFmtId="0" fontId="11" fillId="2" borderId="0" xfId="0" applyFont="1" applyFill="1" applyAlignment="1">
      <alignment wrapText="1"/>
    </xf>
    <xf numFmtId="0" fontId="0" fillId="2" borderId="2" xfId="0" applyFill="1" applyBorder="1"/>
    <xf numFmtId="0" fontId="5" fillId="2" borderId="3" xfId="0" applyFont="1" applyFill="1" applyBorder="1"/>
    <xf numFmtId="0" fontId="2" fillId="3" borderId="0" xfId="0" applyFont="1" applyFill="1" applyAlignment="1">
      <alignment horizontal="right"/>
    </xf>
    <xf numFmtId="0" fontId="2" fillId="3" borderId="8" xfId="0" applyFont="1" applyFill="1" applyBorder="1" applyAlignment="1">
      <alignment horizontal="right"/>
    </xf>
    <xf numFmtId="0" fontId="1" fillId="2" borderId="0" xfId="0" applyFont="1" applyFill="1"/>
    <xf numFmtId="0" fontId="13" fillId="0" borderId="0" xfId="0" applyFont="1"/>
    <xf numFmtId="0" fontId="0" fillId="2" borderId="4" xfId="0" applyFill="1" applyBorder="1" applyProtection="1">
      <protection locked="0"/>
    </xf>
    <xf numFmtId="0" fontId="14" fillId="3" borderId="0" xfId="0" applyFont="1" applyFill="1"/>
    <xf numFmtId="0" fontId="15" fillId="2" borderId="0" xfId="0" applyFont="1" applyFill="1"/>
    <xf numFmtId="1" fontId="0" fillId="4" borderId="4" xfId="0" applyNumberFormat="1" applyFill="1" applyBorder="1"/>
    <xf numFmtId="164" fontId="0" fillId="4" borderId="4" xfId="0" applyNumberFormat="1" applyFill="1" applyBorder="1"/>
    <xf numFmtId="4" fontId="3" fillId="2" borderId="0" xfId="0" applyNumberFormat="1" applyFont="1" applyFill="1"/>
    <xf numFmtId="164" fontId="0" fillId="2" borderId="4" xfId="0" applyNumberFormat="1" applyFill="1" applyBorder="1" applyProtection="1">
      <protection locked="0"/>
    </xf>
    <xf numFmtId="2" fontId="3" fillId="2" borderId="0" xfId="0" applyNumberFormat="1" applyFont="1" applyFill="1"/>
    <xf numFmtId="165" fontId="0" fillId="2" borderId="4" xfId="0" applyNumberFormat="1" applyFill="1" applyBorder="1" applyProtection="1">
      <protection locked="0"/>
    </xf>
    <xf numFmtId="6" fontId="3" fillId="2" borderId="0" xfId="0" applyNumberFormat="1" applyFont="1" applyFill="1"/>
    <xf numFmtId="166" fontId="0" fillId="4" borderId="4" xfId="0" applyNumberFormat="1" applyFill="1" applyBorder="1"/>
    <xf numFmtId="167" fontId="3" fillId="2" borderId="0" xfId="0" applyNumberFormat="1" applyFont="1" applyFill="1"/>
    <xf numFmtId="0" fontId="16" fillId="7" borderId="4" xfId="0" applyFont="1" applyFill="1" applyBorder="1" applyAlignment="1">
      <alignment horizontal="center" vertical="center" wrapText="1"/>
    </xf>
    <xf numFmtId="0" fontId="16" fillId="7" borderId="4" xfId="0" applyFont="1" applyFill="1" applyBorder="1" applyAlignment="1">
      <alignment horizontal="center" vertical="center"/>
    </xf>
    <xf numFmtId="0" fontId="17" fillId="6" borderId="4" xfId="0" applyFont="1" applyFill="1" applyBorder="1" applyAlignment="1">
      <alignment horizontal="center" vertical="center" wrapText="1"/>
    </xf>
    <xf numFmtId="0" fontId="17" fillId="8" borderId="4" xfId="0" applyFont="1" applyFill="1" applyBorder="1" applyAlignment="1">
      <alignment horizontal="center" vertical="center" wrapText="1"/>
    </xf>
    <xf numFmtId="0" fontId="18" fillId="3" borderId="0" xfId="0" applyFont="1" applyFill="1"/>
    <xf numFmtId="0" fontId="17" fillId="6" borderId="5" xfId="0" applyFont="1" applyFill="1" applyBorder="1" applyAlignment="1">
      <alignment horizontal="center" vertical="center" wrapText="1"/>
    </xf>
    <xf numFmtId="0" fontId="19" fillId="3" borderId="0" xfId="0" applyFont="1" applyFill="1"/>
    <xf numFmtId="0" fontId="20" fillId="2" borderId="0" xfId="0" applyFont="1" applyFill="1" applyAlignment="1">
      <alignment vertical="top" wrapText="1"/>
    </xf>
    <xf numFmtId="168" fontId="3" fillId="2" borderId="0" xfId="0" applyNumberFormat="1" applyFont="1" applyFill="1"/>
    <xf numFmtId="0" fontId="3" fillId="4" borderId="4" xfId="0" applyFont="1" applyFill="1" applyBorder="1"/>
    <xf numFmtId="0" fontId="3" fillId="0" borderId="0" xfId="0" applyFont="1"/>
    <xf numFmtId="0" fontId="21" fillId="3" borderId="0" xfId="0" applyFont="1" applyFill="1"/>
    <xf numFmtId="0" fontId="0" fillId="2" borderId="4" xfId="0" applyFill="1" applyBorder="1" applyAlignment="1" applyProtection="1">
      <alignment horizontal="left" vertical="top" wrapText="1"/>
      <protection locked="0"/>
    </xf>
    <xf numFmtId="0" fontId="0" fillId="6" borderId="5" xfId="0" applyFill="1" applyBorder="1" applyAlignment="1" applyProtection="1">
      <alignment horizontal="left"/>
      <protection locked="0"/>
    </xf>
    <xf numFmtId="0" fontId="0" fillId="6" borderId="6" xfId="0" applyFill="1" applyBorder="1" applyAlignment="1" applyProtection="1">
      <alignment horizontal="left"/>
      <protection locked="0"/>
    </xf>
    <xf numFmtId="0" fontId="0" fillId="6" borderId="7" xfId="0" applyFill="1" applyBorder="1" applyAlignment="1" applyProtection="1">
      <alignment horizontal="left"/>
      <protection locked="0"/>
    </xf>
  </cellXfs>
  <cellStyles count="2">
    <cellStyle name="Hyperlink" xfId="1" builtinId="8"/>
    <cellStyle name="Normal" xfId="0" builtinId="0"/>
  </cellStyles>
  <dxfs count="4">
    <dxf>
      <font>
        <b/>
        <i val="0"/>
        <color rgb="FFC00000"/>
      </font>
    </dxf>
    <dxf>
      <font>
        <color theme="0"/>
      </font>
      <fill>
        <patternFill>
          <bgColor rgb="FF07A54E"/>
        </patternFill>
      </fill>
    </dxf>
    <dxf>
      <font>
        <color theme="0"/>
      </font>
      <fill>
        <patternFill>
          <bgColor rgb="FF91262E"/>
        </patternFill>
      </fill>
    </dxf>
    <dxf>
      <fill>
        <patternFill>
          <bgColor rgb="FFFFCA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hedacom.sharepoint.com/sites/ProLinkDataMigrationSubproject/Shared%20Documents/TC%20And%20WHEDA%20Loan%20Applications/WHEDA%20Multi-Family%20Application%20v2020.18.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nge Log"/>
      <sheetName val="1. Cover Page"/>
      <sheetName val="2. Project Name &amp; Location"/>
      <sheetName val="3. Project Description"/>
      <sheetName val="4. Applicant Information"/>
      <sheetName val="5. Site Description"/>
      <sheetName val="6. Site Control"/>
      <sheetName val="7. Zoning"/>
      <sheetName val="8. Ownership Entity"/>
      <sheetName val="9. Project Team"/>
      <sheetName val="10. Project &amp; Unit Amenities"/>
      <sheetName val="11. Unit Mix"/>
      <sheetName val="Unit Mix Helper"/>
      <sheetName val="12. Funding Sources"/>
      <sheetName val="13. Project Costs &amp; Credit Calc"/>
      <sheetName val="ProLink Mapping"/>
      <sheetName val="14. Projected Operating Costs"/>
      <sheetName val="15. Projected Cash Flow"/>
      <sheetName val="16. Financial Feasibility"/>
      <sheetName val="17. Replacement Reserves"/>
      <sheetName val="18. Construction Draw Schedule"/>
      <sheetName val="FOR WHEDA USE ONLY"/>
      <sheetName val="19. Instructions Scoring Sum"/>
      <sheetName val="20. Lower-Income Areas"/>
      <sheetName val="21. Energy Eff &amp; Sustainabilty"/>
      <sheetName val="22. Mixed Income Incentive"/>
      <sheetName val="23. Serves Large Families"/>
      <sheetName val="24. Serves Lowest Income"/>
      <sheetName val="25. Supportive Housing"/>
      <sheetName val="26. Veterans Housing"/>
      <sheetName val="27. Rehab Neighborhood Stabili"/>
      <sheetName val="28. Universal Design"/>
      <sheetName val="29. Financial Leverage"/>
      <sheetName val="30. Eventual Tenant Own"/>
      <sheetName val="31. Development Team"/>
      <sheetName val="32. Areas of Economic Opp"/>
      <sheetName val="33. Rural Areas w_o TC"/>
      <sheetName val="34. Workforce Housing"/>
      <sheetName val="35.Community Service Facilities"/>
      <sheetName val="Threshold Checklist"/>
      <sheetName val="Self Scoring checklist"/>
      <sheetName val="WHEDA Loan Signatures"/>
      <sheetName val="Tax Credit Signatures"/>
      <sheetName val="SD_Dropdowns"/>
      <sheetName val="RentLimits"/>
      <sheetName val="IncomeLimits"/>
    </sheetNames>
    <sheetDataSet>
      <sheetData sheetId="0"/>
      <sheetData sheetId="1"/>
      <sheetData sheetId="2">
        <row r="3">
          <cell r="M3"/>
        </row>
        <row r="5">
          <cell r="C5" t="str">
            <v>Date of Application</v>
          </cell>
          <cell r="E5" t="str">
            <v>Tax Credit #</v>
          </cell>
          <cell r="H5" t="str">
            <v>Tax Credit Stage</v>
          </cell>
          <cell r="J5" t="str">
            <v>Tax Credit Status</v>
          </cell>
          <cell r="L5" t="str">
            <v>Development Deal #</v>
          </cell>
          <cell r="M5"/>
          <cell r="N5" t="str">
            <v>Development Deal Status</v>
          </cell>
          <cell r="O5"/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>
        <row r="2">
          <cell r="KY2" t="str">
            <v>AK</v>
          </cell>
          <cell r="LA2" t="str">
            <v>Adams County</v>
          </cell>
          <cell r="LC2" t="str">
            <v>CBRF</v>
          </cell>
          <cell r="LE2" t="str">
            <v>Acquisition/New Construction</v>
          </cell>
          <cell r="LG2" t="str">
            <v>0 Bedroom</v>
          </cell>
          <cell r="LI2" t="str">
            <v>Yes</v>
          </cell>
          <cell r="LK2" t="str">
            <v>Yes</v>
          </cell>
          <cell r="LM2" t="str">
            <v>Yes</v>
          </cell>
          <cell r="LO2" t="str">
            <v>Yes</v>
          </cell>
          <cell r="LQ2" t="str">
            <v>Yes</v>
          </cell>
          <cell r="LS2" t="str">
            <v>Yes</v>
          </cell>
          <cell r="LU2" t="str">
            <v>Yes</v>
          </cell>
          <cell r="LW2" t="str">
            <v>Yes</v>
          </cell>
          <cell r="LY2" t="str">
            <v>Yes</v>
          </cell>
          <cell r="MA2" t="str">
            <v>Yes</v>
          </cell>
          <cell r="MC2" t="str">
            <v>Yes</v>
          </cell>
          <cell r="ME2" t="str">
            <v>Yes</v>
          </cell>
          <cell r="MG2" t="str">
            <v>Yes</v>
          </cell>
          <cell r="MI2" t="str">
            <v>Permanent</v>
          </cell>
          <cell r="MK2" t="str">
            <v>Electric Baseboard</v>
          </cell>
          <cell r="MM2" t="str">
            <v>Central Air</v>
          </cell>
          <cell r="MO2" t="str">
            <v>Electric</v>
          </cell>
          <cell r="MQ2" t="str">
            <v>Electric</v>
          </cell>
          <cell r="MS2" t="str">
            <v>Apartments</v>
          </cell>
          <cell r="MU2" t="str">
            <v>20%</v>
          </cell>
          <cell r="MW2" t="str">
            <v>0 Bedroom</v>
          </cell>
          <cell r="MY2" t="str">
            <v>7/10 Flex Financing</v>
          </cell>
          <cell r="NA2" t="str">
            <v>Mortgage Loan</v>
          </cell>
          <cell r="NC2" t="str">
            <v>0 Bedroom</v>
          </cell>
          <cell r="NE2" t="str">
            <v>Apartment</v>
          </cell>
          <cell r="NG2" t="str">
            <v>20%</v>
          </cell>
          <cell r="NI2" t="str">
            <v>Company</v>
          </cell>
          <cell r="NK2" t="str">
            <v>AM Special Activity</v>
          </cell>
          <cell r="NM2" t="str">
            <v>Yes</v>
          </cell>
          <cell r="NO2" t="str">
            <v>Yes</v>
          </cell>
          <cell r="NQ2" t="str">
            <v>N/A</v>
          </cell>
          <cell r="NS2" t="str">
            <v>20/50</v>
          </cell>
          <cell r="NU2" t="str">
            <v>Yes</v>
          </cell>
          <cell r="NW2" t="str">
            <v>Yes</v>
          </cell>
          <cell r="NY2" t="str">
            <v>Yes</v>
          </cell>
          <cell r="OA2" t="str">
            <v>Yes</v>
          </cell>
          <cell r="OC2" t="str">
            <v>Yes</v>
          </cell>
          <cell r="OE2" t="str">
            <v>Yes</v>
          </cell>
          <cell r="OG2" t="str">
            <v>Yes</v>
          </cell>
          <cell r="OI2" t="str">
            <v>Yes</v>
          </cell>
          <cell r="OK2" t="str">
            <v>Yes</v>
          </cell>
          <cell r="OM2" t="str">
            <v>Yes</v>
          </cell>
          <cell r="OO2" t="str">
            <v>Yes</v>
          </cell>
          <cell r="OQ2" t="str">
            <v>Yes</v>
          </cell>
        </row>
        <row r="3">
          <cell r="KY3" t="str">
            <v>AL</v>
          </cell>
          <cell r="LA3" t="str">
            <v>Ashland County</v>
          </cell>
          <cell r="LC3" t="str">
            <v>Elderly</v>
          </cell>
          <cell r="LE3" t="str">
            <v>Acquisition/Rehab</v>
          </cell>
          <cell r="LG3" t="str">
            <v>1 Bedroom</v>
          </cell>
          <cell r="LI3" t="str">
            <v>No</v>
          </cell>
          <cell r="LK3" t="str">
            <v>No</v>
          </cell>
          <cell r="LM3" t="str">
            <v>No</v>
          </cell>
          <cell r="LO3" t="str">
            <v>No</v>
          </cell>
          <cell r="LQ3" t="str">
            <v>No</v>
          </cell>
          <cell r="LS3" t="str">
            <v>No</v>
          </cell>
          <cell r="LU3" t="str">
            <v>No</v>
          </cell>
          <cell r="LW3" t="str">
            <v>No</v>
          </cell>
          <cell r="LY3" t="str">
            <v>No</v>
          </cell>
          <cell r="MA3" t="str">
            <v>No</v>
          </cell>
          <cell r="MC3" t="str">
            <v>No</v>
          </cell>
          <cell r="ME3" t="str">
            <v>No</v>
          </cell>
          <cell r="MG3" t="str">
            <v>No</v>
          </cell>
          <cell r="MI3" t="str">
            <v>Subsidized Funding</v>
          </cell>
          <cell r="MK3" t="str">
            <v>Electric Forced Air</v>
          </cell>
          <cell r="MM3" t="str">
            <v>Central Chiller</v>
          </cell>
          <cell r="MO3" t="str">
            <v>Gas</v>
          </cell>
          <cell r="MQ3" t="str">
            <v>Gas</v>
          </cell>
          <cell r="MS3" t="str">
            <v>Duplex</v>
          </cell>
          <cell r="MU3" t="str">
            <v>30%</v>
          </cell>
          <cell r="MW3" t="str">
            <v>1 Bedroom</v>
          </cell>
          <cell r="MY3" t="str">
            <v>Construction Plus Loan</v>
          </cell>
          <cell r="NA3" t="str">
            <v>Participating Loan</v>
          </cell>
          <cell r="NC3" t="str">
            <v>1 Bedroom</v>
          </cell>
          <cell r="NE3" t="str">
            <v>Duplex</v>
          </cell>
          <cell r="NG3" t="str">
            <v>30%</v>
          </cell>
          <cell r="NI3" t="str">
            <v>Individual</v>
          </cell>
          <cell r="NK3" t="str">
            <v>Applicant</v>
          </cell>
          <cell r="NM3" t="str">
            <v>No</v>
          </cell>
          <cell r="NO3" t="str">
            <v>No</v>
          </cell>
          <cell r="NQ3" t="str">
            <v>General Set-Aside</v>
          </cell>
          <cell r="NS3" t="str">
            <v>40/60</v>
          </cell>
          <cell r="NU3" t="str">
            <v>No</v>
          </cell>
          <cell r="NW3" t="str">
            <v>No</v>
          </cell>
          <cell r="NY3" t="str">
            <v>No</v>
          </cell>
          <cell r="OA3" t="str">
            <v>No</v>
          </cell>
          <cell r="OC3" t="str">
            <v>No</v>
          </cell>
          <cell r="OE3" t="str">
            <v>No</v>
          </cell>
          <cell r="OG3" t="str">
            <v>No</v>
          </cell>
          <cell r="OI3" t="str">
            <v>No</v>
          </cell>
          <cell r="OK3" t="str">
            <v>No</v>
          </cell>
          <cell r="OM3" t="str">
            <v>No</v>
          </cell>
          <cell r="OO3" t="str">
            <v>No</v>
          </cell>
          <cell r="OQ3" t="str">
            <v>No</v>
          </cell>
        </row>
        <row r="4">
          <cell r="KY4" t="str">
            <v>AR</v>
          </cell>
          <cell r="LA4" t="str">
            <v>Barron County</v>
          </cell>
          <cell r="LC4" t="str">
            <v>Family</v>
          </cell>
          <cell r="LE4" t="str">
            <v>Adaptive Reuse</v>
          </cell>
          <cell r="LG4" t="str">
            <v>2 Bedroom</v>
          </cell>
          <cell r="MI4" t="str">
            <v>Grant</v>
          </cell>
          <cell r="MK4" t="str">
            <v>Gas Forced Air</v>
          </cell>
          <cell r="MM4" t="str">
            <v>Through Wall</v>
          </cell>
          <cell r="MO4" t="str">
            <v>Oil Fired</v>
          </cell>
          <cell r="MQ4" t="str">
            <v>Combo</v>
          </cell>
          <cell r="MS4" t="str">
            <v>Other-Mixed</v>
          </cell>
          <cell r="MU4" t="str">
            <v>40%</v>
          </cell>
          <cell r="MW4" t="str">
            <v>2 Bedroom</v>
          </cell>
          <cell r="MY4" t="str">
            <v>Stand-Alone Bond Financing</v>
          </cell>
          <cell r="NA4" t="str">
            <v>Subsidy Loan</v>
          </cell>
          <cell r="NC4" t="str">
            <v>2 Bedroom</v>
          </cell>
          <cell r="NE4" t="str">
            <v>Single Family</v>
          </cell>
          <cell r="NG4" t="str">
            <v>40%</v>
          </cell>
          <cell r="NK4" t="str">
            <v>Auditor</v>
          </cell>
          <cell r="NQ4" t="str">
            <v>Non-Profit Set-Aside</v>
          </cell>
          <cell r="NS4" t="str">
            <v>Income Averaging</v>
          </cell>
        </row>
        <row r="5">
          <cell r="KY5" t="str">
            <v>AZ</v>
          </cell>
          <cell r="LA5" t="str">
            <v>Bayfield County</v>
          </cell>
          <cell r="LC5" t="str">
            <v>Homeless</v>
          </cell>
          <cell r="LE5" t="str">
            <v>Adaptive Reuse/New Construction</v>
          </cell>
          <cell r="LG5" t="str">
            <v>3 Bedroom</v>
          </cell>
          <cell r="MK5" t="str">
            <v>Gas Radiant</v>
          </cell>
          <cell r="MM5" t="str">
            <v>Window Unit</v>
          </cell>
          <cell r="MS5" t="str">
            <v>Single Family House</v>
          </cell>
          <cell r="MU5" t="str">
            <v>50%</v>
          </cell>
          <cell r="MW5" t="str">
            <v>3 Bedroom</v>
          </cell>
          <cell r="MY5" t="str">
            <v>Subordinate Debt Financing</v>
          </cell>
          <cell r="NA5" t="str">
            <v>Third Party Loan</v>
          </cell>
          <cell r="NC5" t="str">
            <v>3 Bedroom</v>
          </cell>
          <cell r="NE5" t="str">
            <v>Townhouses</v>
          </cell>
          <cell r="NG5" t="str">
            <v>50%</v>
          </cell>
          <cell r="NK5" t="str">
            <v>Business Relationship</v>
          </cell>
          <cell r="NQ5" t="str">
            <v>Rural Set-Aside</v>
          </cell>
        </row>
        <row r="6">
          <cell r="KY6" t="str">
            <v>CA</v>
          </cell>
          <cell r="LA6" t="str">
            <v>Brown County</v>
          </cell>
          <cell r="LC6" t="str">
            <v>RCAC</v>
          </cell>
          <cell r="LE6" t="str">
            <v>Equity Take Out</v>
          </cell>
          <cell r="LG6" t="str">
            <v>4 Bedroom</v>
          </cell>
          <cell r="MK6" t="str">
            <v>Heat Pump</v>
          </cell>
          <cell r="MS6" t="str">
            <v>Single Room Occupancy</v>
          </cell>
          <cell r="MU6" t="str">
            <v>60%</v>
          </cell>
          <cell r="MW6" t="str">
            <v>4 Bedroom</v>
          </cell>
          <cell r="MY6" t="str">
            <v>NONE</v>
          </cell>
          <cell r="NA6" t="str">
            <v>Permanent Immediate</v>
          </cell>
          <cell r="NC6" t="str">
            <v>4 Bedroom</v>
          </cell>
          <cell r="NG6" t="str">
            <v>60%</v>
          </cell>
          <cell r="NK6" t="str">
            <v>Construction Inspector</v>
          </cell>
          <cell r="NQ6" t="str">
            <v>Supportive Housing Set-Aside</v>
          </cell>
        </row>
        <row r="7">
          <cell r="KY7" t="str">
            <v>CO</v>
          </cell>
          <cell r="LA7" t="str">
            <v>Buffalo County</v>
          </cell>
          <cell r="LC7" t="str">
            <v>Single Room Occupancy</v>
          </cell>
          <cell r="LE7" t="str">
            <v>New Construction</v>
          </cell>
          <cell r="LG7" t="str">
            <v>5 Bedroom</v>
          </cell>
          <cell r="MK7" t="str">
            <v>Oil Forced Air</v>
          </cell>
          <cell r="MS7" t="str">
            <v>Townhome/Row</v>
          </cell>
          <cell r="MU7" t="str">
            <v>70%</v>
          </cell>
          <cell r="MW7" t="str">
            <v>5 Bedroom</v>
          </cell>
          <cell r="NA7" t="str">
            <v>Permanent Forward</v>
          </cell>
          <cell r="NC7" t="str">
            <v>5 Bedroom</v>
          </cell>
          <cell r="NG7" t="str">
            <v>70%</v>
          </cell>
          <cell r="NK7" t="str">
            <v>General Contractor</v>
          </cell>
          <cell r="NQ7" t="str">
            <v>Preservation Set-Aside</v>
          </cell>
        </row>
        <row r="8">
          <cell r="KY8" t="str">
            <v>CT</v>
          </cell>
          <cell r="LA8" t="str">
            <v>Burnett County</v>
          </cell>
          <cell r="LC8" t="str">
            <v>Supportive Housing</v>
          </cell>
          <cell r="LE8" t="str">
            <v>Refinance</v>
          </cell>
          <cell r="MK8" t="str">
            <v>Oil Radiant</v>
          </cell>
          <cell r="MU8" t="str">
            <v>80%</v>
          </cell>
          <cell r="NA8" t="str">
            <v>Construction/Permanent</v>
          </cell>
          <cell r="NG8" t="str">
            <v>80%</v>
          </cell>
          <cell r="NK8" t="str">
            <v>General Managing Partner</v>
          </cell>
          <cell r="NQ8" t="str">
            <v>Small Urban</v>
          </cell>
        </row>
        <row r="9">
          <cell r="KY9" t="str">
            <v>DC</v>
          </cell>
          <cell r="LA9" t="str">
            <v>Calumet County</v>
          </cell>
          <cell r="NA9" t="str">
            <v>Gap Financing</v>
          </cell>
          <cell r="NK9" t="str">
            <v>Insurance Broker</v>
          </cell>
        </row>
        <row r="10">
          <cell r="KY10" t="str">
            <v>DE</v>
          </cell>
          <cell r="LA10" t="str">
            <v>Chippewa County</v>
          </cell>
          <cell r="NA10" t="str">
            <v>Standby</v>
          </cell>
          <cell r="NK10" t="str">
            <v>Insurance Carrier</v>
          </cell>
        </row>
        <row r="11">
          <cell r="KY11" t="str">
            <v>FL</v>
          </cell>
          <cell r="LA11" t="str">
            <v>Clark County</v>
          </cell>
          <cell r="NA11" t="str">
            <v>Construction Only</v>
          </cell>
          <cell r="NK11" t="str">
            <v>Landlord</v>
          </cell>
        </row>
        <row r="12">
          <cell r="KY12" t="str">
            <v>GA</v>
          </cell>
          <cell r="LA12" t="str">
            <v>Columbia County</v>
          </cell>
          <cell r="NA12" t="str">
            <v>RD</v>
          </cell>
          <cell r="NK12" t="str">
            <v>Law Firm</v>
          </cell>
        </row>
        <row r="13">
          <cell r="KY13" t="str">
            <v>HI</v>
          </cell>
          <cell r="LA13" t="str">
            <v>Crawford County</v>
          </cell>
          <cell r="NA13" t="str">
            <v>Permanent</v>
          </cell>
          <cell r="NK13" t="str">
            <v>Mortgagor</v>
          </cell>
        </row>
        <row r="14">
          <cell r="KY14" t="str">
            <v>IA</v>
          </cell>
          <cell r="LA14" t="str">
            <v>Dane County</v>
          </cell>
          <cell r="NK14" t="str">
            <v>Other</v>
          </cell>
        </row>
        <row r="15">
          <cell r="KY15" t="str">
            <v>ID</v>
          </cell>
          <cell r="LA15" t="str">
            <v>Dodge County</v>
          </cell>
          <cell r="NK15" t="str">
            <v>Site Management</v>
          </cell>
        </row>
        <row r="16">
          <cell r="KY16" t="str">
            <v>IL</v>
          </cell>
          <cell r="LA16" t="str">
            <v>Door County</v>
          </cell>
          <cell r="NK16" t="str">
            <v>Sponsor</v>
          </cell>
        </row>
        <row r="17">
          <cell r="KY17" t="str">
            <v>IN</v>
          </cell>
          <cell r="LA17" t="str">
            <v>Douglas County</v>
          </cell>
          <cell r="NK17" t="str">
            <v>Syndicator</v>
          </cell>
        </row>
        <row r="18">
          <cell r="KY18" t="str">
            <v>KS</v>
          </cell>
          <cell r="LA18" t="str">
            <v>Dunn County</v>
          </cell>
          <cell r="NK18" t="str">
            <v>Title Company</v>
          </cell>
        </row>
        <row r="19">
          <cell r="KY19" t="str">
            <v>KY</v>
          </cell>
          <cell r="LA19" t="str">
            <v>Eau Claire County</v>
          </cell>
          <cell r="NK19" t="str">
            <v>Developer</v>
          </cell>
        </row>
        <row r="20">
          <cell r="KY20" t="str">
            <v>LA</v>
          </cell>
          <cell r="LA20" t="str">
            <v>Florence County</v>
          </cell>
          <cell r="NK20" t="str">
            <v>Management Agent</v>
          </cell>
        </row>
        <row r="21">
          <cell r="KY21" t="str">
            <v>MA</v>
          </cell>
          <cell r="LA21" t="str">
            <v>Fond du Lac County</v>
          </cell>
          <cell r="NK21" t="str">
            <v>Owner</v>
          </cell>
        </row>
        <row r="22">
          <cell r="KY22" t="str">
            <v>MD</v>
          </cell>
          <cell r="LA22" t="str">
            <v>Forest County</v>
          </cell>
          <cell r="NK22" t="str">
            <v>Accountant</v>
          </cell>
        </row>
        <row r="23">
          <cell r="KY23" t="str">
            <v>ME</v>
          </cell>
          <cell r="LA23" t="str">
            <v>Grant County</v>
          </cell>
          <cell r="NK23" t="str">
            <v>Architect</v>
          </cell>
        </row>
        <row r="24">
          <cell r="KY24" t="str">
            <v>MI</v>
          </cell>
          <cell r="LA24" t="str">
            <v>Green County</v>
          </cell>
          <cell r="NK24" t="str">
            <v>Lender</v>
          </cell>
        </row>
        <row r="25">
          <cell r="KY25" t="str">
            <v>MN</v>
          </cell>
          <cell r="LA25" t="str">
            <v>Green Lake County</v>
          </cell>
          <cell r="NK25" t="str">
            <v>Management Entity</v>
          </cell>
        </row>
        <row r="26">
          <cell r="KY26" t="str">
            <v>MO</v>
          </cell>
          <cell r="LA26" t="str">
            <v>Iowa County</v>
          </cell>
          <cell r="NK26" t="str">
            <v>Mortgage Banker</v>
          </cell>
        </row>
        <row r="27">
          <cell r="KY27" t="str">
            <v>MS</v>
          </cell>
          <cell r="LA27" t="str">
            <v>Iron County</v>
          </cell>
          <cell r="NK27" t="str">
            <v>Partnership</v>
          </cell>
        </row>
        <row r="28">
          <cell r="KY28" t="str">
            <v>MT</v>
          </cell>
          <cell r="LA28" t="str">
            <v>Jackson County</v>
          </cell>
        </row>
        <row r="29">
          <cell r="KY29" t="str">
            <v>NC</v>
          </cell>
          <cell r="LA29" t="str">
            <v>Jefferson County</v>
          </cell>
        </row>
        <row r="30">
          <cell r="KY30" t="str">
            <v>ND</v>
          </cell>
          <cell r="LA30" t="str">
            <v>Juneau County</v>
          </cell>
        </row>
        <row r="31">
          <cell r="KY31" t="str">
            <v>NE</v>
          </cell>
          <cell r="LA31" t="str">
            <v>Kenosha County</v>
          </cell>
        </row>
        <row r="32">
          <cell r="KY32" t="str">
            <v>NH</v>
          </cell>
          <cell r="LA32" t="str">
            <v>Kewaunee County</v>
          </cell>
        </row>
        <row r="33">
          <cell r="KY33" t="str">
            <v>NJ</v>
          </cell>
          <cell r="LA33" t="str">
            <v>La Crosse County</v>
          </cell>
        </row>
        <row r="34">
          <cell r="KY34" t="str">
            <v>NM</v>
          </cell>
          <cell r="LA34" t="str">
            <v>Lafayette County</v>
          </cell>
        </row>
        <row r="35">
          <cell r="KY35" t="str">
            <v>NV</v>
          </cell>
          <cell r="LA35" t="str">
            <v>Langlade County</v>
          </cell>
        </row>
        <row r="36">
          <cell r="KY36" t="str">
            <v>NY</v>
          </cell>
          <cell r="LA36" t="str">
            <v>Lincoln County</v>
          </cell>
        </row>
        <row r="37">
          <cell r="KY37" t="str">
            <v>OH</v>
          </cell>
          <cell r="LA37" t="str">
            <v>Manitowoc County</v>
          </cell>
        </row>
        <row r="38">
          <cell r="KY38" t="str">
            <v>OK</v>
          </cell>
          <cell r="LA38" t="str">
            <v>Marathon County</v>
          </cell>
        </row>
        <row r="39">
          <cell r="KY39" t="str">
            <v>OR</v>
          </cell>
          <cell r="LA39" t="str">
            <v>Marinette County</v>
          </cell>
        </row>
        <row r="40">
          <cell r="KY40" t="str">
            <v>PA</v>
          </cell>
          <cell r="LA40" t="str">
            <v>Marquette County</v>
          </cell>
        </row>
        <row r="41">
          <cell r="KY41" t="str">
            <v>RI</v>
          </cell>
          <cell r="LA41" t="str">
            <v>Menominee County</v>
          </cell>
        </row>
        <row r="42">
          <cell r="KY42" t="str">
            <v>SC</v>
          </cell>
          <cell r="LA42" t="str">
            <v>Milwaukee County</v>
          </cell>
        </row>
        <row r="43">
          <cell r="KY43" t="str">
            <v>SD</v>
          </cell>
          <cell r="LA43" t="str">
            <v>Monroe County</v>
          </cell>
        </row>
        <row r="44">
          <cell r="KY44" t="str">
            <v>TN</v>
          </cell>
          <cell r="LA44" t="str">
            <v>Oconto County</v>
          </cell>
        </row>
        <row r="45">
          <cell r="KY45" t="str">
            <v>TX</v>
          </cell>
          <cell r="LA45" t="str">
            <v>Oneida County</v>
          </cell>
        </row>
        <row r="46">
          <cell r="KY46" t="str">
            <v>UT</v>
          </cell>
          <cell r="LA46" t="str">
            <v>Outagamie County</v>
          </cell>
        </row>
        <row r="47">
          <cell r="KY47" t="str">
            <v>VA</v>
          </cell>
          <cell r="LA47" t="str">
            <v>Ozaukee County</v>
          </cell>
        </row>
        <row r="48">
          <cell r="KY48" t="str">
            <v>VT</v>
          </cell>
          <cell r="LA48" t="str">
            <v>Pepin County</v>
          </cell>
        </row>
        <row r="49">
          <cell r="KY49" t="str">
            <v>WA</v>
          </cell>
          <cell r="LA49" t="str">
            <v>Pierce County</v>
          </cell>
        </row>
        <row r="50">
          <cell r="KY50" t="str">
            <v>WI</v>
          </cell>
          <cell r="LA50" t="str">
            <v>Polk County</v>
          </cell>
        </row>
        <row r="51">
          <cell r="KY51" t="str">
            <v>WV</v>
          </cell>
          <cell r="LA51" t="str">
            <v>Portage County</v>
          </cell>
        </row>
        <row r="52">
          <cell r="KY52" t="str">
            <v>WY</v>
          </cell>
          <cell r="LA52" t="str">
            <v>Price County</v>
          </cell>
        </row>
        <row r="53">
          <cell r="LA53" t="str">
            <v>Racine County</v>
          </cell>
        </row>
        <row r="54">
          <cell r="LA54" t="str">
            <v>Richland County</v>
          </cell>
        </row>
        <row r="55">
          <cell r="LA55" t="str">
            <v>Rock County</v>
          </cell>
        </row>
        <row r="56">
          <cell r="LA56" t="str">
            <v>Rusk County</v>
          </cell>
        </row>
        <row r="57">
          <cell r="LA57" t="str">
            <v>Sauk County</v>
          </cell>
        </row>
        <row r="58">
          <cell r="LA58" t="str">
            <v>Sawyer County</v>
          </cell>
        </row>
        <row r="59">
          <cell r="LA59" t="str">
            <v>Shawano County</v>
          </cell>
        </row>
        <row r="60">
          <cell r="LA60" t="str">
            <v>Sheboygan County</v>
          </cell>
        </row>
        <row r="61">
          <cell r="LA61" t="str">
            <v>St. Croix County</v>
          </cell>
        </row>
        <row r="62">
          <cell r="LA62" t="str">
            <v>Taylor County</v>
          </cell>
        </row>
        <row r="63">
          <cell r="LA63" t="str">
            <v>Trempealeau County</v>
          </cell>
        </row>
        <row r="64">
          <cell r="LA64" t="str">
            <v>Vernon County</v>
          </cell>
        </row>
        <row r="65">
          <cell r="LA65" t="str">
            <v>Vilas County</v>
          </cell>
        </row>
        <row r="66">
          <cell r="LA66" t="str">
            <v>Walworth County</v>
          </cell>
        </row>
        <row r="67">
          <cell r="LA67" t="str">
            <v>Washburn County</v>
          </cell>
        </row>
        <row r="68">
          <cell r="LA68" t="str">
            <v>Washington County</v>
          </cell>
        </row>
        <row r="69">
          <cell r="LA69" t="str">
            <v>Waukesha County</v>
          </cell>
        </row>
        <row r="70">
          <cell r="LA70" t="str">
            <v>Waupaca County</v>
          </cell>
        </row>
        <row r="71">
          <cell r="LA71" t="str">
            <v>Waushara County</v>
          </cell>
        </row>
        <row r="72">
          <cell r="LA72" t="str">
            <v>Winnebago County</v>
          </cell>
        </row>
        <row r="73">
          <cell r="LA73" t="str">
            <v>Wood County</v>
          </cell>
        </row>
      </sheetData>
      <sheetData sheetId="44"/>
      <sheetData sheetId="4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C801DA-93B1-4DC6-8A60-A2CC0F822507}">
  <dimension ref="A1:BT606"/>
  <sheetViews>
    <sheetView tabSelected="1" topLeftCell="C1" zoomScaleNormal="100" workbookViewId="0">
      <selection activeCell="F12" sqref="F12"/>
    </sheetView>
  </sheetViews>
  <sheetFormatPr defaultColWidth="8.85546875" defaultRowHeight="15" x14ac:dyDescent="0.25"/>
  <cols>
    <col min="1" max="1" width="69.5703125" hidden="1" customWidth="1"/>
    <col min="3" max="3" width="25.42578125" customWidth="1"/>
    <col min="4" max="4" width="49" customWidth="1"/>
    <col min="5" max="5" width="17.140625" customWidth="1"/>
    <col min="6" max="6" width="25.42578125" customWidth="1"/>
    <col min="7" max="7" width="49" customWidth="1"/>
    <col min="8" max="8" width="16" customWidth="1"/>
    <col min="9" max="9" width="20" customWidth="1"/>
    <col min="10" max="10" width="17.7109375" style="51" customWidth="1"/>
    <col min="11" max="11" width="14.140625" style="51" customWidth="1"/>
    <col min="12" max="12" width="19.28515625" style="51" bestFit="1" customWidth="1"/>
    <col min="13" max="13" width="13.42578125" style="51" customWidth="1"/>
    <col min="14" max="14" width="24.140625" style="51" customWidth="1"/>
    <col min="15" max="15" width="21.5703125" customWidth="1"/>
  </cols>
  <sheetData>
    <row r="1" spans="1:72" x14ac:dyDescent="0.25">
      <c r="A1" s="1"/>
      <c r="B1" s="1"/>
      <c r="C1" s="2" t="s">
        <v>0</v>
      </c>
      <c r="E1" s="1"/>
      <c r="F1" s="1"/>
      <c r="G1" s="1"/>
      <c r="H1" s="1"/>
      <c r="I1" s="1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</row>
    <row r="2" spans="1:72" ht="28.5" x14ac:dyDescent="0.45">
      <c r="A2" s="1"/>
      <c r="B2" s="1"/>
      <c r="C2" s="4" t="s">
        <v>1</v>
      </c>
      <c r="D2" s="4"/>
      <c r="E2" s="5" t="s">
        <v>59</v>
      </c>
      <c r="F2" s="1"/>
      <c r="G2" s="1"/>
      <c r="H2" s="1"/>
      <c r="I2" s="1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</row>
    <row r="3" spans="1:72" ht="15.75" x14ac:dyDescent="0.25">
      <c r="A3" s="1"/>
      <c r="B3" s="1"/>
      <c r="C3" s="6" t="s">
        <v>2</v>
      </c>
      <c r="D3" s="6"/>
      <c r="E3" s="1"/>
      <c r="F3" s="1"/>
      <c r="G3" s="1"/>
      <c r="H3" s="1"/>
      <c r="I3" s="1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</row>
    <row r="4" spans="1:72" ht="18.75" x14ac:dyDescent="0.3">
      <c r="A4" s="7" t="s">
        <v>3</v>
      </c>
      <c r="B4" s="8"/>
      <c r="C4" s="9"/>
      <c r="D4" s="10"/>
      <c r="E4" s="10"/>
      <c r="F4" s="10"/>
      <c r="G4" s="10"/>
      <c r="H4" s="10"/>
      <c r="I4" s="10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</row>
    <row r="5" spans="1:72" ht="15.75" x14ac:dyDescent="0.25">
      <c r="A5" s="11" t="e">
        <f>HYPERLINK("#WHEDA_Commercial_Loan", WHEDA_Commercial_Loan)</f>
        <v>#NAME?</v>
      </c>
      <c r="B5" s="12"/>
      <c r="C5" s="25" t="str">
        <f>'[1]2. Project Name &amp; Location'!C5</f>
        <v>Date of Application</v>
      </c>
      <c r="D5" s="13" t="s">
        <v>20</v>
      </c>
      <c r="E5" s="14" t="str">
        <f>'[1]2. Project Name &amp; Location'!E5</f>
        <v>Tax Credit #</v>
      </c>
      <c r="F5" s="15" t="s">
        <v>20</v>
      </c>
      <c r="G5" s="16"/>
      <c r="H5" s="17" t="str">
        <f>'[1]2. Project Name &amp; Location'!H5</f>
        <v>Tax Credit Stage</v>
      </c>
      <c r="I5" s="15" t="s">
        <v>20</v>
      </c>
      <c r="J5" s="17" t="str">
        <f>'[1]2. Project Name &amp; Location'!J5</f>
        <v>Tax Credit Status</v>
      </c>
      <c r="K5" s="50" t="s">
        <v>20</v>
      </c>
      <c r="L5" s="17" t="str">
        <f>'[1]2. Project Name &amp; Location'!L5</f>
        <v>Development Deal #</v>
      </c>
      <c r="M5" s="50" t="str">
        <f>IF(ISBLANK('[1]2. Project Name &amp; Location'!M5),"",'[1]2. Project Name &amp; Location'!M5)</f>
        <v/>
      </c>
      <c r="N5" s="17" t="str">
        <f>'[1]2. Project Name &amp; Location'!N5</f>
        <v>Development Deal Status</v>
      </c>
      <c r="O5" s="15" t="str">
        <f>IF(ISBLANK('[1]2. Project Name &amp; Location'!O5),"",'[1]2. Project Name &amp; Location'!O5)</f>
        <v/>
      </c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</row>
    <row r="6" spans="1:72" ht="18.75" x14ac:dyDescent="0.3">
      <c r="A6" s="11" t="s">
        <v>65</v>
      </c>
      <c r="B6" s="18" t="s">
        <v>28</v>
      </c>
      <c r="E6" s="1"/>
      <c r="F6" s="1"/>
      <c r="G6" s="1"/>
      <c r="H6" s="1"/>
      <c r="I6" s="1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</row>
    <row r="7" spans="1:72" ht="15.75" x14ac:dyDescent="0.25">
      <c r="A7" s="11" t="s">
        <v>60</v>
      </c>
      <c r="B7" s="16"/>
      <c r="C7" s="16"/>
      <c r="D7" s="16"/>
      <c r="E7" s="16"/>
      <c r="F7" s="16"/>
      <c r="G7" s="16"/>
      <c r="H7" s="16"/>
      <c r="I7" s="16"/>
      <c r="J7" s="3"/>
      <c r="K7" s="3"/>
      <c r="L7" s="3"/>
      <c r="M7" s="3"/>
      <c r="N7" s="3"/>
      <c r="O7" s="27"/>
      <c r="P7" s="27"/>
      <c r="Q7" s="27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</row>
    <row r="8" spans="1:72" ht="15.75" x14ac:dyDescent="0.25">
      <c r="A8" s="11" t="e">
        <f>HYPERLINK("#Applicant_Information", Applicant_Information)</f>
        <v>#NAME?</v>
      </c>
      <c r="B8" s="16"/>
      <c r="C8" s="16"/>
      <c r="D8" s="30" t="s">
        <v>4</v>
      </c>
      <c r="E8" s="16"/>
      <c r="F8" s="19"/>
      <c r="G8" s="16"/>
      <c r="H8" s="16"/>
      <c r="I8" s="16"/>
      <c r="J8" s="31" t="b">
        <f>F8="Yes"</f>
        <v>0</v>
      </c>
      <c r="K8" s="3"/>
      <c r="L8" s="3"/>
      <c r="M8" s="3"/>
      <c r="N8" s="3"/>
      <c r="O8" s="27"/>
      <c r="P8" s="27"/>
      <c r="Q8" s="27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</row>
    <row r="9" spans="1:72" ht="15.75" x14ac:dyDescent="0.25">
      <c r="A9" s="11" t="e">
        <f>HYPERLINK("#Site_Description", Site_Description)</f>
        <v>#NAME?</v>
      </c>
      <c r="B9" s="16"/>
      <c r="C9" s="16"/>
      <c r="D9" s="16"/>
      <c r="E9" s="16"/>
      <c r="F9" s="16"/>
      <c r="G9" s="16"/>
      <c r="H9" s="16"/>
      <c r="I9" s="16"/>
      <c r="J9" s="3"/>
      <c r="K9" s="3"/>
      <c r="L9" s="3"/>
      <c r="M9" s="3"/>
      <c r="N9" s="3"/>
      <c r="O9" s="27"/>
      <c r="P9" s="27"/>
      <c r="Q9" s="27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</row>
    <row r="10" spans="1:72" x14ac:dyDescent="0.25">
      <c r="A10" s="20" t="s">
        <v>61</v>
      </c>
      <c r="B10" s="16"/>
      <c r="C10" s="16"/>
      <c r="D10" s="52" t="s">
        <v>29</v>
      </c>
      <c r="E10" s="16"/>
      <c r="F10" s="29"/>
      <c r="G10" s="16"/>
      <c r="H10" s="16"/>
      <c r="I10" s="16"/>
      <c r="J10" s="31" t="b">
        <f>F10="Yes"</f>
        <v>0</v>
      </c>
      <c r="K10" s="3"/>
      <c r="L10" s="3"/>
      <c r="M10" s="3"/>
      <c r="N10" s="3"/>
      <c r="O10" s="27"/>
      <c r="P10" s="27"/>
      <c r="Q10" s="27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</row>
    <row r="11" spans="1:72" x14ac:dyDescent="0.25">
      <c r="A11" s="20"/>
      <c r="B11" s="16"/>
      <c r="C11" s="16"/>
      <c r="D11" s="30"/>
      <c r="E11" s="16"/>
      <c r="F11" s="16"/>
      <c r="G11" s="16"/>
      <c r="H11" s="16"/>
      <c r="I11" s="16"/>
      <c r="J11" s="31" t="s">
        <v>58</v>
      </c>
      <c r="K11" s="3"/>
      <c r="L11" s="3"/>
      <c r="M11" s="3"/>
      <c r="N11" s="3"/>
      <c r="O11" s="27"/>
      <c r="P11" s="27"/>
      <c r="Q11" s="27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</row>
    <row r="12" spans="1:72" x14ac:dyDescent="0.25">
      <c r="A12" s="20"/>
      <c r="B12" s="16"/>
      <c r="C12" s="16"/>
      <c r="D12" s="52" t="s">
        <v>78</v>
      </c>
      <c r="E12" s="16"/>
      <c r="F12" s="29"/>
      <c r="G12" s="16"/>
      <c r="H12" s="16"/>
      <c r="I12" s="16"/>
      <c r="J12" s="31" t="b">
        <f>F12="Rural"</f>
        <v>0</v>
      </c>
      <c r="K12" s="3"/>
      <c r="L12" s="3"/>
      <c r="M12" s="3"/>
      <c r="N12" s="3"/>
      <c r="O12" s="27"/>
      <c r="P12" s="27"/>
      <c r="Q12" s="27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</row>
    <row r="13" spans="1:72" x14ac:dyDescent="0.25">
      <c r="A13" s="20" t="e">
        <f>HYPERLINK("#Zoning", Zoning)</f>
        <v>#NAME?</v>
      </c>
      <c r="B13" s="16"/>
      <c r="C13" s="16"/>
      <c r="D13" s="30"/>
      <c r="E13" s="16"/>
      <c r="F13" s="16"/>
      <c r="G13" s="16"/>
      <c r="H13" s="16"/>
      <c r="I13" s="16"/>
      <c r="J13" s="31"/>
      <c r="K13" s="3"/>
      <c r="L13" s="3"/>
      <c r="M13" s="3"/>
      <c r="N13" s="3"/>
      <c r="O13" s="27"/>
      <c r="P13" s="27"/>
      <c r="Q13" s="27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</row>
    <row r="14" spans="1:72" x14ac:dyDescent="0.25">
      <c r="A14" s="20" t="e">
        <f>HYPERLINK("#Ownership_Entity", Ownership_Entity)</f>
        <v>#NAME?</v>
      </c>
      <c r="B14" s="16"/>
      <c r="C14" s="16"/>
      <c r="D14" s="52" t="s">
        <v>30</v>
      </c>
      <c r="E14" s="16"/>
      <c r="F14" s="16"/>
      <c r="G14" s="32">
        <f>J14</f>
        <v>0</v>
      </c>
      <c r="H14" s="16"/>
      <c r="I14" s="16"/>
      <c r="J14" s="31">
        <f>IF(J10, -4, 0)</f>
        <v>0</v>
      </c>
      <c r="K14" s="3"/>
      <c r="L14" s="3"/>
      <c r="M14" s="3"/>
      <c r="N14" s="3"/>
      <c r="O14" s="27"/>
      <c r="P14" s="27"/>
      <c r="Q14" s="27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</row>
    <row r="15" spans="1:72" x14ac:dyDescent="0.25">
      <c r="A15" s="20" t="e">
        <f>HYPERLINK("#Project_Team", Project_Team)</f>
        <v>#NAME?</v>
      </c>
      <c r="B15" s="16"/>
      <c r="C15" s="16"/>
      <c r="D15" s="16"/>
      <c r="E15" s="16"/>
      <c r="F15" s="16"/>
      <c r="G15" s="16"/>
      <c r="H15" s="16"/>
      <c r="I15" s="16"/>
      <c r="J15" s="3"/>
      <c r="K15" s="3"/>
      <c r="L15" s="3"/>
      <c r="M15" s="3"/>
      <c r="N15" s="3"/>
      <c r="O15" s="27"/>
      <c r="P15" s="27"/>
      <c r="Q15" s="27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</row>
    <row r="16" spans="1:72" x14ac:dyDescent="0.25">
      <c r="A16" s="20" t="e">
        <f>HYPERLINK("#Project_and_Unit_Amenities", Project_and_Unit_Amenities)</f>
        <v>#NAME?</v>
      </c>
      <c r="B16" s="16"/>
      <c r="C16" s="16"/>
      <c r="D16" s="17" t="s">
        <v>31</v>
      </c>
      <c r="E16" s="16"/>
      <c r="F16" s="35"/>
      <c r="G16" s="16"/>
      <c r="H16" s="16"/>
      <c r="I16" s="16"/>
      <c r="J16" s="34">
        <f>F16</f>
        <v>0</v>
      </c>
      <c r="K16" s="3">
        <v>0</v>
      </c>
      <c r="L16" s="3"/>
      <c r="M16" s="3"/>
      <c r="N16" s="3"/>
      <c r="O16" s="27"/>
      <c r="P16" s="27"/>
      <c r="Q16" s="27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</row>
    <row r="17" spans="1:72" x14ac:dyDescent="0.25">
      <c r="A17" s="20" t="e">
        <f>HYPERLINK("#Unit_Mix", Unit_Mix)</f>
        <v>#NAME?</v>
      </c>
      <c r="B17" s="16"/>
      <c r="C17" s="16"/>
      <c r="D17" s="17" t="s">
        <v>32</v>
      </c>
      <c r="E17" s="16"/>
      <c r="F17" s="35"/>
      <c r="G17" s="16"/>
      <c r="H17" s="16"/>
      <c r="I17" s="16"/>
      <c r="J17" s="34">
        <f>F17</f>
        <v>0</v>
      </c>
      <c r="K17" s="3"/>
      <c r="L17" s="3"/>
      <c r="M17" s="3"/>
      <c r="N17" s="3"/>
      <c r="O17" s="27"/>
      <c r="P17" s="27"/>
      <c r="Q17" s="27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</row>
    <row r="18" spans="1:72" x14ac:dyDescent="0.25">
      <c r="A18" s="20" t="e">
        <f>HYPERLINK("#Funding_Sources", Funding_Sources)</f>
        <v>#NAME?</v>
      </c>
      <c r="B18" s="16"/>
      <c r="C18" s="16"/>
      <c r="D18" s="17" t="s">
        <v>33</v>
      </c>
      <c r="E18" s="16"/>
      <c r="F18" s="33">
        <f>J18</f>
        <v>0</v>
      </c>
      <c r="G18" s="16"/>
      <c r="H18" s="16"/>
      <c r="I18" s="16"/>
      <c r="J18" s="36">
        <f>SUM(J16:J17)</f>
        <v>0</v>
      </c>
      <c r="K18" s="3"/>
      <c r="L18" s="3"/>
      <c r="M18" s="3"/>
      <c r="N18" s="3"/>
      <c r="O18" s="27"/>
      <c r="P18" s="27"/>
      <c r="Q18" s="27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</row>
    <row r="19" spans="1:72" x14ac:dyDescent="0.25">
      <c r="A19" s="20" t="e">
        <f>HYPERLINK("#Project_Costs_and_Credit_Calculation", Project_Costs_and_Credit_Calculation)</f>
        <v>#NAME?</v>
      </c>
      <c r="B19" s="16"/>
      <c r="C19" s="16"/>
      <c r="D19" s="17" t="s">
        <v>34</v>
      </c>
      <c r="E19" s="16"/>
      <c r="F19" s="35"/>
      <c r="G19" s="16"/>
      <c r="H19" s="16"/>
      <c r="I19" s="16"/>
      <c r="J19" s="36">
        <f>F19</f>
        <v>0</v>
      </c>
      <c r="K19" s="3"/>
      <c r="L19" s="3"/>
      <c r="M19" s="3"/>
      <c r="N19" s="3"/>
      <c r="O19" s="27"/>
      <c r="P19" s="27"/>
      <c r="Q19" s="27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</row>
    <row r="20" spans="1:72" x14ac:dyDescent="0.25">
      <c r="A20" s="20" t="s">
        <v>62</v>
      </c>
      <c r="B20" s="16"/>
      <c r="C20" s="16"/>
      <c r="D20" s="17" t="s">
        <v>35</v>
      </c>
      <c r="E20" s="16"/>
      <c r="F20" s="37"/>
      <c r="G20" s="16" t="s">
        <v>37</v>
      </c>
      <c r="H20" s="16"/>
      <c r="I20" s="16"/>
      <c r="J20" s="49">
        <f>F20</f>
        <v>0</v>
      </c>
      <c r="K20" s="3"/>
      <c r="L20" s="3"/>
      <c r="M20" s="3"/>
      <c r="N20" s="3"/>
      <c r="O20" s="27"/>
      <c r="P20" s="27"/>
      <c r="Q20" s="27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</row>
    <row r="21" spans="1:72" x14ac:dyDescent="0.25">
      <c r="A21" s="20" t="s">
        <v>70</v>
      </c>
      <c r="B21" s="16"/>
      <c r="C21" s="16"/>
      <c r="D21" s="17" t="s">
        <v>36</v>
      </c>
      <c r="E21" s="16"/>
      <c r="F21" s="33">
        <f t="shared" ref="F21:F22" si="0">J21</f>
        <v>0</v>
      </c>
      <c r="G21" s="16"/>
      <c r="H21" s="16"/>
      <c r="I21" s="16"/>
      <c r="J21" s="38">
        <f>J19*J20</f>
        <v>0</v>
      </c>
      <c r="K21" s="3"/>
      <c r="L21" s="3"/>
      <c r="M21" s="3"/>
      <c r="N21" s="3"/>
      <c r="O21" s="27"/>
      <c r="P21" s="27"/>
      <c r="Q21" s="27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</row>
    <row r="22" spans="1:72" x14ac:dyDescent="0.25">
      <c r="A22" s="20" t="s">
        <v>67</v>
      </c>
      <c r="B22" s="16"/>
      <c r="C22" s="16"/>
      <c r="D22" s="17" t="s">
        <v>38</v>
      </c>
      <c r="E22" s="16"/>
      <c r="F22" s="39">
        <f t="shared" si="0"/>
        <v>0</v>
      </c>
      <c r="G22" s="16"/>
      <c r="H22" s="16"/>
      <c r="I22" s="16"/>
      <c r="J22" s="40">
        <f>IF(J21=0, 0,ROUNDDOWN(J18/J21, 3))</f>
        <v>0</v>
      </c>
      <c r="K22" s="3"/>
      <c r="L22" s="3"/>
      <c r="M22" s="40">
        <f>J22</f>
        <v>0</v>
      </c>
      <c r="N22" s="3"/>
      <c r="O22" s="27"/>
      <c r="P22" s="27"/>
      <c r="Q22" s="27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</row>
    <row r="23" spans="1:72" x14ac:dyDescent="0.25">
      <c r="A23" s="20" t="s">
        <v>72</v>
      </c>
      <c r="B23" s="16"/>
      <c r="C23" s="16"/>
      <c r="D23" s="16"/>
      <c r="E23" s="16"/>
      <c r="F23" s="16"/>
      <c r="G23" s="16"/>
      <c r="H23" s="16"/>
      <c r="I23" s="16"/>
      <c r="J23" s="3" t="b">
        <f>NOT(M23)</f>
        <v>1</v>
      </c>
      <c r="K23" s="3"/>
      <c r="L23" s="3"/>
      <c r="M23" s="3" t="b">
        <f>J12</f>
        <v>0</v>
      </c>
      <c r="N23" s="3"/>
      <c r="O23" s="27"/>
      <c r="P23" s="27"/>
      <c r="Q23" s="27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</row>
    <row r="24" spans="1:72" ht="15.75" customHeight="1" x14ac:dyDescent="0.25">
      <c r="A24" s="20" t="s">
        <v>64</v>
      </c>
      <c r="B24" s="16"/>
      <c r="C24" s="16" t="s">
        <v>39</v>
      </c>
      <c r="D24" s="16"/>
      <c r="E24" s="16"/>
      <c r="F24" s="16" t="s">
        <v>40</v>
      </c>
      <c r="G24" s="16"/>
      <c r="H24" s="16"/>
      <c r="I24" s="16"/>
      <c r="J24" s="3"/>
      <c r="K24" s="3"/>
      <c r="L24" s="3"/>
      <c r="M24" s="3"/>
      <c r="N24" s="3"/>
      <c r="O24" s="27"/>
      <c r="P24" s="27"/>
      <c r="Q24" s="27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</row>
    <row r="25" spans="1:72" ht="15.75" x14ac:dyDescent="0.25">
      <c r="A25" s="20" t="s">
        <v>63</v>
      </c>
      <c r="B25" s="16"/>
      <c r="C25" s="41" t="s">
        <v>5</v>
      </c>
      <c r="D25" s="42" t="s">
        <v>6</v>
      </c>
      <c r="E25" s="16"/>
      <c r="F25" s="41" t="s">
        <v>5</v>
      </c>
      <c r="G25" s="42" t="s">
        <v>6</v>
      </c>
      <c r="H25" s="16"/>
      <c r="I25" s="16"/>
      <c r="J25" s="3"/>
      <c r="K25" s="3"/>
      <c r="L25" s="3"/>
      <c r="M25" s="3"/>
      <c r="N25" s="3"/>
      <c r="O25" s="27"/>
      <c r="P25" s="27"/>
      <c r="Q25" s="27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</row>
    <row r="26" spans="1:72" x14ac:dyDescent="0.25">
      <c r="A26" s="20" t="s">
        <v>68</v>
      </c>
      <c r="B26" s="16"/>
      <c r="C26" s="43" t="s">
        <v>41</v>
      </c>
      <c r="D26" s="44">
        <v>36</v>
      </c>
      <c r="E26" s="45">
        <f>IF(AND($N$27&gt;0,$N$27&lt;=0.53),D26,0)</f>
        <v>0</v>
      </c>
      <c r="F26" s="46" t="s">
        <v>42</v>
      </c>
      <c r="G26" s="44">
        <v>36</v>
      </c>
      <c r="H26" s="16"/>
      <c r="I26" s="16"/>
      <c r="J26" s="3" t="b">
        <f>AND(J$22&gt;=0%, J$22&lt;=53%)</f>
        <v>1</v>
      </c>
      <c r="K26" s="3">
        <f t="shared" ref="K26:K33" si="1">IF(J26,D26, 0)</f>
        <v>36</v>
      </c>
      <c r="L26" s="3"/>
      <c r="M26" s="3" t="b">
        <f>AND(M$22&gt;=0%, M$22&lt;=66%)</f>
        <v>1</v>
      </c>
      <c r="N26" s="3">
        <f t="shared" ref="N26:N33" si="2">IF(M26,G26, 0)</f>
        <v>36</v>
      </c>
      <c r="O26" s="27"/>
      <c r="P26" s="27"/>
      <c r="Q26" s="27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</row>
    <row r="27" spans="1:72" x14ac:dyDescent="0.25">
      <c r="A27" s="20" t="s">
        <v>66</v>
      </c>
      <c r="B27" s="16"/>
      <c r="C27" s="43" t="s">
        <v>43</v>
      </c>
      <c r="D27" s="44">
        <v>32</v>
      </c>
      <c r="E27" s="45">
        <f>IF(AND($N$27&gt;=0.531,$N$27&lt;=0.56),D27,0)</f>
        <v>0</v>
      </c>
      <c r="F27" s="46" t="s">
        <v>44</v>
      </c>
      <c r="G27" s="44">
        <v>32</v>
      </c>
      <c r="H27" s="16"/>
      <c r="I27" s="16"/>
      <c r="J27" s="3" t="b">
        <f>AND(J$22&gt;53%, J$22&lt;=56%)</f>
        <v>0</v>
      </c>
      <c r="K27" s="3">
        <f t="shared" si="1"/>
        <v>0</v>
      </c>
      <c r="L27" s="3"/>
      <c r="M27" s="3" t="b">
        <f>AND(M$22&gt;66%, M$22&lt;=69%)</f>
        <v>0</v>
      </c>
      <c r="N27" s="3">
        <f t="shared" si="2"/>
        <v>0</v>
      </c>
      <c r="O27" s="27"/>
      <c r="P27" s="27"/>
      <c r="Q27" s="27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</row>
    <row r="28" spans="1:72" x14ac:dyDescent="0.25">
      <c r="A28" s="20" t="s">
        <v>69</v>
      </c>
      <c r="B28" s="16"/>
      <c r="C28" s="43" t="s">
        <v>45</v>
      </c>
      <c r="D28" s="44">
        <v>28</v>
      </c>
      <c r="E28" s="45">
        <f>IF(AND($N$27&gt;=0.561,$N$27&lt;=0.59),D28,0)</f>
        <v>0</v>
      </c>
      <c r="F28" s="46" t="s">
        <v>46</v>
      </c>
      <c r="G28" s="44">
        <v>28</v>
      </c>
      <c r="H28" s="16"/>
      <c r="I28" s="16"/>
      <c r="J28" s="3" t="b">
        <f>AND(J$22&gt;56%, J$22&lt;=59%)</f>
        <v>0</v>
      </c>
      <c r="K28" s="3">
        <f t="shared" si="1"/>
        <v>0</v>
      </c>
      <c r="L28" s="3"/>
      <c r="M28" s="3" t="b">
        <f>AND(M$22&gt;69%, M$22&lt;=72%)</f>
        <v>0</v>
      </c>
      <c r="N28" s="3">
        <f t="shared" si="2"/>
        <v>0</v>
      </c>
      <c r="O28" s="27"/>
      <c r="P28" s="27"/>
      <c r="Q28" s="27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</row>
    <row r="29" spans="1:72" x14ac:dyDescent="0.25">
      <c r="A29" s="20" t="s">
        <v>73</v>
      </c>
      <c r="B29" s="16"/>
      <c r="C29" s="43" t="s">
        <v>47</v>
      </c>
      <c r="D29" s="44">
        <v>24</v>
      </c>
      <c r="E29" s="45">
        <f>IF(AND($N$27&gt;=0.591,$N$27&lt;=0.62),D29,0)</f>
        <v>0</v>
      </c>
      <c r="F29" s="46" t="s">
        <v>48</v>
      </c>
      <c r="G29" s="44">
        <v>24</v>
      </c>
      <c r="H29" s="16"/>
      <c r="I29" s="16"/>
      <c r="J29" s="3" t="b">
        <f>AND(J$22&gt;59%, J$22&lt;=62%)</f>
        <v>0</v>
      </c>
      <c r="K29" s="3">
        <f t="shared" si="1"/>
        <v>0</v>
      </c>
      <c r="L29" s="3"/>
      <c r="M29" s="3" t="b">
        <f>AND(M$22&gt;72%, M$22&lt;=75%)</f>
        <v>0</v>
      </c>
      <c r="N29" s="3">
        <f t="shared" si="2"/>
        <v>0</v>
      </c>
      <c r="O29" s="27"/>
      <c r="P29" s="27"/>
      <c r="Q29" s="27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</row>
    <row r="30" spans="1:72" x14ac:dyDescent="0.25">
      <c r="A30" s="20" t="s">
        <v>74</v>
      </c>
      <c r="B30" s="16"/>
      <c r="C30" s="43" t="s">
        <v>49</v>
      </c>
      <c r="D30" s="44">
        <v>20</v>
      </c>
      <c r="E30" s="45">
        <f>IF(AND($N$27&gt;=0.621,$N$27&lt;=0.65),D30,0)</f>
        <v>0</v>
      </c>
      <c r="F30" s="46" t="s">
        <v>50</v>
      </c>
      <c r="G30" s="44">
        <v>20</v>
      </c>
      <c r="H30" s="16"/>
      <c r="I30" s="16"/>
      <c r="J30" s="3" t="b">
        <f>AND(J$22&gt;62%, J$22&lt;=65%)</f>
        <v>0</v>
      </c>
      <c r="K30" s="3">
        <f t="shared" si="1"/>
        <v>0</v>
      </c>
      <c r="L30" s="3"/>
      <c r="M30" s="3" t="b">
        <f>AND(M$22&gt;75%, M$22&lt;=81%)</f>
        <v>0</v>
      </c>
      <c r="N30" s="3">
        <f t="shared" si="2"/>
        <v>0</v>
      </c>
      <c r="O30" s="27"/>
      <c r="P30" s="27"/>
      <c r="Q30" s="27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</row>
    <row r="31" spans="1:72" x14ac:dyDescent="0.25">
      <c r="A31" s="20" t="s">
        <v>75</v>
      </c>
      <c r="B31" s="16"/>
      <c r="C31" s="43" t="s">
        <v>51</v>
      </c>
      <c r="D31" s="44">
        <v>16</v>
      </c>
      <c r="E31" s="45">
        <f>IF(AND($N$27&gt;=0.651,$N$27&lt;=0.68),D31,0)</f>
        <v>0</v>
      </c>
      <c r="F31" s="46" t="s">
        <v>52</v>
      </c>
      <c r="G31" s="44">
        <v>16</v>
      </c>
      <c r="H31" s="16"/>
      <c r="I31" s="16"/>
      <c r="J31" s="3" t="b">
        <f>AND(J$22&gt;65%, J$22&lt;=68%)</f>
        <v>0</v>
      </c>
      <c r="K31" s="3">
        <f t="shared" si="1"/>
        <v>0</v>
      </c>
      <c r="L31" s="3"/>
      <c r="M31" s="3" t="b">
        <f>AND(M$22&gt;78%, M$22&lt;=81%)</f>
        <v>0</v>
      </c>
      <c r="N31" s="3">
        <f t="shared" si="2"/>
        <v>0</v>
      </c>
      <c r="O31" s="27"/>
      <c r="P31" s="27"/>
      <c r="Q31" s="27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</row>
    <row r="32" spans="1:72" x14ac:dyDescent="0.25">
      <c r="A32" s="20" t="s">
        <v>77</v>
      </c>
      <c r="B32" s="16"/>
      <c r="C32" s="43" t="s">
        <v>53</v>
      </c>
      <c r="D32" s="44">
        <v>12</v>
      </c>
      <c r="E32" s="45">
        <f>IF(AND($N$27&gt;=0.681,$N$27&lt;=0.75),D32,0)</f>
        <v>0</v>
      </c>
      <c r="F32" s="46" t="s">
        <v>54</v>
      </c>
      <c r="G32" s="44">
        <v>12</v>
      </c>
      <c r="H32" s="16"/>
      <c r="I32" s="16"/>
      <c r="J32" s="3" t="b">
        <f>AND(J$22&gt;68%, J$22&lt;=75%)</f>
        <v>0</v>
      </c>
      <c r="K32" s="3">
        <f t="shared" si="1"/>
        <v>0</v>
      </c>
      <c r="L32" s="3"/>
      <c r="M32" s="3" t="b">
        <f>AND(M$22&gt;81%, M$22&lt;=85%)</f>
        <v>0</v>
      </c>
      <c r="N32" s="3">
        <f t="shared" si="2"/>
        <v>0</v>
      </c>
      <c r="O32" s="27"/>
      <c r="P32" s="27"/>
      <c r="Q32" s="27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</row>
    <row r="33" spans="1:72" x14ac:dyDescent="0.25">
      <c r="A33" s="20" t="s">
        <v>71</v>
      </c>
      <c r="B33" s="16"/>
      <c r="C33" s="43" t="s">
        <v>55</v>
      </c>
      <c r="D33" s="44">
        <v>0</v>
      </c>
      <c r="E33" s="45">
        <f>IF($N$27&gt;=0.751,0,0)</f>
        <v>0</v>
      </c>
      <c r="F33" s="46" t="s">
        <v>56</v>
      </c>
      <c r="G33" s="44">
        <v>0</v>
      </c>
      <c r="H33" s="16"/>
      <c r="I33" s="16"/>
      <c r="J33" s="3" t="b">
        <f>J$22&gt;75%</f>
        <v>0</v>
      </c>
      <c r="K33" s="3">
        <f t="shared" si="1"/>
        <v>0</v>
      </c>
      <c r="M33" s="3" t="b">
        <f>M$22&gt;85%</f>
        <v>0</v>
      </c>
      <c r="N33" s="3">
        <f t="shared" si="2"/>
        <v>0</v>
      </c>
      <c r="O33" s="27"/>
      <c r="P33" s="27"/>
      <c r="Q33" s="27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</row>
    <row r="34" spans="1:72" x14ac:dyDescent="0.25">
      <c r="A34" s="20" t="s">
        <v>76</v>
      </c>
      <c r="B34" s="16"/>
      <c r="C34" s="16"/>
      <c r="D34" s="17"/>
      <c r="E34" s="17"/>
      <c r="F34" s="47" t="s">
        <v>57</v>
      </c>
      <c r="G34" s="47"/>
      <c r="H34" s="16"/>
      <c r="I34" s="16"/>
      <c r="J34" s="3">
        <f>IF(J23,K34,N34)</f>
        <v>36</v>
      </c>
      <c r="K34" s="3">
        <f>SUM(K25:K33)+J14</f>
        <v>36</v>
      </c>
      <c r="L34" s="3"/>
      <c r="M34" s="3"/>
      <c r="N34" s="3">
        <f>SUM(N25:N33)+J14</f>
        <v>36</v>
      </c>
      <c r="O34" s="27"/>
      <c r="P34" s="27"/>
      <c r="Q34" s="27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</row>
    <row r="35" spans="1:72" x14ac:dyDescent="0.25">
      <c r="A35" s="20" t="str">
        <f>HYPERLINK("#Financial_Leverage", Financial_Leverage)</f>
        <v>Financial Leverage</v>
      </c>
      <c r="B35" s="16"/>
      <c r="C35" s="16"/>
      <c r="D35" s="17"/>
      <c r="E35" s="17" t="s">
        <v>7</v>
      </c>
      <c r="F35" s="32">
        <f>J36</f>
        <v>0</v>
      </c>
      <c r="G35" s="16"/>
      <c r="H35" s="16"/>
      <c r="I35" s="16"/>
      <c r="J35" s="3">
        <f>IF(J34&gt;36, 36, J34)</f>
        <v>36</v>
      </c>
      <c r="K35" s="3"/>
      <c r="L35" s="3"/>
      <c r="M35" s="3"/>
      <c r="N35" s="3"/>
      <c r="O35" s="27"/>
      <c r="P35" s="27"/>
      <c r="Q35" s="27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</row>
    <row r="36" spans="1:72" x14ac:dyDescent="0.25">
      <c r="A36" s="20" t="e">
        <f>HYPERLINK("#Eventual_Tenant_Ownership", Eventual_Tenant_Ownership)</f>
        <v>#NAME?</v>
      </c>
      <c r="B36" s="16"/>
      <c r="C36" s="16"/>
      <c r="D36" s="16"/>
      <c r="E36" s="16"/>
      <c r="F36" s="16"/>
      <c r="G36" s="16"/>
      <c r="H36" s="16"/>
      <c r="I36" s="16"/>
      <c r="J36" s="3">
        <f>IF(J8, IF(J35&lt;0,0,J35), 0)</f>
        <v>0</v>
      </c>
      <c r="K36" s="3"/>
      <c r="L36" s="3"/>
      <c r="M36" s="3"/>
      <c r="N36" s="3"/>
      <c r="O36" s="27"/>
      <c r="P36" s="27"/>
      <c r="Q36" s="27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</row>
    <row r="37" spans="1:72" x14ac:dyDescent="0.25">
      <c r="A37" s="20" t="e">
        <f>HYPERLINK("#Development_Team", Development_Team)</f>
        <v>#NAME?</v>
      </c>
      <c r="B37" s="1"/>
      <c r="C37" s="1"/>
      <c r="D37" s="1"/>
      <c r="E37" s="1"/>
      <c r="F37" s="1"/>
      <c r="G37" s="1"/>
      <c r="H37" s="1"/>
      <c r="I37" s="1"/>
      <c r="J37" s="3"/>
      <c r="K37" s="3"/>
      <c r="L37" s="3"/>
      <c r="M37" s="3"/>
      <c r="N37" s="3"/>
      <c r="O37" s="27"/>
      <c r="P37" s="27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</row>
    <row r="38" spans="1:72" ht="18.75" x14ac:dyDescent="0.3">
      <c r="A38" s="20" t="e">
        <f>HYPERLINK("#Area_of_Economic_Opportunity", Area_of_Economic_Opportunity)</f>
        <v>#NAME?</v>
      </c>
      <c r="B38" s="1"/>
      <c r="C38" s="18" t="s">
        <v>8</v>
      </c>
      <c r="D38" s="2"/>
      <c r="E38" s="1"/>
      <c r="F38" s="21"/>
      <c r="G38" s="21"/>
      <c r="H38" s="21"/>
      <c r="I38" s="1"/>
      <c r="J38" s="3"/>
      <c r="K38" s="3"/>
      <c r="L38" s="3"/>
      <c r="M38" s="3"/>
      <c r="N38" s="3"/>
      <c r="O38" s="27"/>
      <c r="P38" s="27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</row>
    <row r="39" spans="1:72" x14ac:dyDescent="0.25">
      <c r="A39" s="20" t="e">
        <f>HYPERLINK("#Rural_Areas_without_Recent_Housing_Tax_Credit_Awards", Rural_Areas_without_Recent_Housing_Tax_Credit_Awards)</f>
        <v>#NAME?</v>
      </c>
      <c r="B39" s="16"/>
      <c r="C39" s="16"/>
      <c r="D39" s="17" t="s">
        <v>9</v>
      </c>
      <c r="E39" s="16"/>
      <c r="F39" s="16"/>
      <c r="G39" s="16"/>
      <c r="H39" s="16"/>
      <c r="I39" s="16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</row>
    <row r="40" spans="1:72" x14ac:dyDescent="0.25">
      <c r="A40" s="20" t="e">
        <f>HYPERLINK("#Workforce_Housing_Communities", Workforce_Housing_Communities)</f>
        <v>#NAME?</v>
      </c>
      <c r="B40" s="16"/>
      <c r="C40" s="16"/>
      <c r="D40" s="53"/>
      <c r="E40" s="53"/>
      <c r="F40" s="53"/>
      <c r="G40" s="53"/>
      <c r="H40" s="53"/>
      <c r="I40" s="16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</row>
    <row r="41" spans="1:72" ht="15" customHeight="1" x14ac:dyDescent="0.25">
      <c r="A41" s="20" t="e">
        <f>HYPERLINK("#Community_Service_Facilities", Community_Service_Facilities)</f>
        <v>#NAME?</v>
      </c>
      <c r="B41" s="16"/>
      <c r="C41" s="16"/>
      <c r="D41" s="53"/>
      <c r="E41" s="53"/>
      <c r="F41" s="53"/>
      <c r="G41" s="53"/>
      <c r="H41" s="53"/>
      <c r="I41" s="16"/>
      <c r="J41" s="3"/>
      <c r="K41" s="3"/>
      <c r="L41" s="3"/>
      <c r="M41" s="3"/>
      <c r="N41" s="3"/>
      <c r="O41" s="3"/>
      <c r="P41" s="3"/>
      <c r="Q41" s="48"/>
      <c r="R41" s="48"/>
      <c r="S41" s="48"/>
      <c r="T41" s="48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</row>
    <row r="42" spans="1:72" ht="15" customHeight="1" x14ac:dyDescent="0.25">
      <c r="A42" s="20" t="e">
        <f>HYPERLINK("#Application_Threshold", Application_Threshold)</f>
        <v>#NAME?</v>
      </c>
      <c r="B42" s="16"/>
      <c r="C42" s="16"/>
      <c r="D42" s="53"/>
      <c r="E42" s="53"/>
      <c r="F42" s="53"/>
      <c r="G42" s="53"/>
      <c r="H42" s="53"/>
      <c r="I42" s="16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</row>
    <row r="43" spans="1:72" x14ac:dyDescent="0.25">
      <c r="A43" s="20" t="e">
        <f>HYPERLINK("#Self_Scoring", Self_Scoring)</f>
        <v>#NAME?</v>
      </c>
      <c r="B43" s="16"/>
      <c r="C43" s="16"/>
      <c r="D43" s="53"/>
      <c r="E43" s="53"/>
      <c r="F43" s="53"/>
      <c r="G43" s="53"/>
      <c r="H43" s="53"/>
      <c r="I43" s="16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</row>
    <row r="44" spans="1:72" ht="15" customHeight="1" x14ac:dyDescent="0.25">
      <c r="A44" s="20" t="e">
        <f>HYPERLINK("#WHEDA_Loan_Signature_Page", WHEDA_Loan_Signature_Page)</f>
        <v>#NAME?</v>
      </c>
      <c r="B44" s="16"/>
      <c r="C44" s="16"/>
      <c r="D44" s="16"/>
      <c r="E44" s="16"/>
      <c r="F44" s="16"/>
      <c r="G44" s="16"/>
      <c r="H44" s="16"/>
      <c r="I44" s="16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</row>
    <row r="45" spans="1:72" ht="15.75" customHeight="1" x14ac:dyDescent="0.25">
      <c r="A45" s="20" t="e">
        <f>HYPERLINK("#Tax_Credit_Signature_Page", Tax_Credit_Signature_Page)</f>
        <v>#NAME?</v>
      </c>
      <c r="B45" s="1"/>
      <c r="C45" s="1"/>
      <c r="D45" s="1"/>
      <c r="E45" s="1"/>
      <c r="F45" s="22"/>
      <c r="G45" s="1"/>
      <c r="H45" s="1"/>
      <c r="I45" s="1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</row>
    <row r="46" spans="1:72" ht="15" customHeight="1" x14ac:dyDescent="0.25">
      <c r="B46" s="23"/>
      <c r="C46" s="24" t="s">
        <v>10</v>
      </c>
      <c r="D46" s="10"/>
      <c r="E46" s="10"/>
      <c r="F46" s="10"/>
      <c r="G46" s="10"/>
      <c r="H46" s="10"/>
      <c r="I46" s="10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</row>
    <row r="47" spans="1:72" ht="15" customHeight="1" x14ac:dyDescent="0.25">
      <c r="B47" s="16"/>
      <c r="C47" s="25" t="s">
        <v>11</v>
      </c>
      <c r="D47" s="54"/>
      <c r="E47" s="55"/>
      <c r="F47" s="55"/>
      <c r="G47" s="55"/>
      <c r="H47" s="56"/>
      <c r="I47" s="16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</row>
    <row r="48" spans="1:72" ht="15" customHeight="1" x14ac:dyDescent="0.25">
      <c r="A48" s="1"/>
      <c r="B48" s="16"/>
      <c r="C48" s="26" t="s">
        <v>12</v>
      </c>
      <c r="D48" s="54"/>
      <c r="E48" s="55"/>
      <c r="F48" s="55"/>
      <c r="G48" s="55"/>
      <c r="H48" s="56"/>
      <c r="I48" s="16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  <c r="BQ48" s="3"/>
      <c r="BR48" s="3"/>
      <c r="BS48" s="3"/>
      <c r="BT48" s="3"/>
    </row>
    <row r="49" spans="1:72" ht="15" customHeight="1" x14ac:dyDescent="0.25">
      <c r="A49" s="1"/>
      <c r="B49" s="16"/>
      <c r="C49" s="25" t="s">
        <v>13</v>
      </c>
      <c r="D49" s="54"/>
      <c r="E49" s="55"/>
      <c r="F49" s="55"/>
      <c r="G49" s="55"/>
      <c r="H49" s="56"/>
      <c r="I49" s="16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  <c r="BQ49" s="3"/>
      <c r="BR49" s="3"/>
      <c r="BS49" s="3"/>
      <c r="BT49" s="3"/>
    </row>
    <row r="50" spans="1:72" ht="18.75" customHeight="1" x14ac:dyDescent="0.3">
      <c r="A50" s="1"/>
      <c r="C50" s="18" t="s">
        <v>14</v>
      </c>
      <c r="D50" s="1"/>
      <c r="E50" s="1"/>
      <c r="F50" s="21"/>
      <c r="G50" s="21"/>
      <c r="H50" s="21"/>
      <c r="I50" s="1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  <c r="BO50" s="3"/>
      <c r="BP50" s="3"/>
      <c r="BQ50" s="3"/>
      <c r="BR50" s="3"/>
      <c r="BS50" s="3"/>
      <c r="BT50" s="3"/>
    </row>
    <row r="51" spans="1:72" x14ac:dyDescent="0.25">
      <c r="A51" s="1"/>
      <c r="B51" s="16"/>
      <c r="C51" s="16"/>
      <c r="D51" s="17"/>
      <c r="E51" s="16"/>
      <c r="F51" s="16"/>
      <c r="G51" s="16"/>
      <c r="H51" s="16"/>
      <c r="I51" s="16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  <c r="BQ51" s="3"/>
      <c r="BR51" s="3"/>
      <c r="BS51" s="3"/>
      <c r="BT51" s="3"/>
    </row>
    <row r="52" spans="1:72" x14ac:dyDescent="0.25">
      <c r="A52" s="1"/>
      <c r="B52" s="16"/>
      <c r="C52" s="16"/>
      <c r="D52" s="53"/>
      <c r="E52" s="53"/>
      <c r="F52" s="53"/>
      <c r="G52" s="53"/>
      <c r="H52" s="53"/>
      <c r="I52" s="16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  <c r="BO52" s="3"/>
      <c r="BP52" s="3"/>
      <c r="BQ52" s="3"/>
      <c r="BR52" s="3"/>
      <c r="BS52" s="3"/>
      <c r="BT52" s="3"/>
    </row>
    <row r="53" spans="1:72" x14ac:dyDescent="0.25">
      <c r="A53" s="1"/>
      <c r="B53" s="16"/>
      <c r="C53" s="16"/>
      <c r="D53" s="53"/>
      <c r="E53" s="53"/>
      <c r="F53" s="53"/>
      <c r="G53" s="53"/>
      <c r="H53" s="53"/>
      <c r="I53" s="16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  <c r="BO53" s="3"/>
      <c r="BP53" s="3"/>
      <c r="BQ53" s="3"/>
      <c r="BR53" s="3"/>
      <c r="BS53" s="3"/>
      <c r="BT53" s="3"/>
    </row>
    <row r="54" spans="1:72" x14ac:dyDescent="0.25">
      <c r="A54" s="1"/>
      <c r="B54" s="16"/>
      <c r="C54" s="16"/>
      <c r="D54" s="53"/>
      <c r="E54" s="53"/>
      <c r="F54" s="53"/>
      <c r="G54" s="53"/>
      <c r="H54" s="53"/>
      <c r="I54" s="16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  <c r="BO54" s="3"/>
      <c r="BP54" s="3"/>
      <c r="BQ54" s="3"/>
      <c r="BR54" s="3"/>
      <c r="BS54" s="3"/>
      <c r="BT54" s="3"/>
    </row>
    <row r="55" spans="1:72" x14ac:dyDescent="0.25">
      <c r="A55" s="1"/>
      <c r="B55" s="16"/>
      <c r="C55" s="16"/>
      <c r="D55" s="53"/>
      <c r="E55" s="53"/>
      <c r="F55" s="53"/>
      <c r="G55" s="53"/>
      <c r="H55" s="53"/>
      <c r="I55" s="16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  <c r="BO55" s="3"/>
      <c r="BP55" s="3"/>
      <c r="BQ55" s="3"/>
      <c r="BR55" s="3"/>
      <c r="BS55" s="3"/>
      <c r="BT55" s="3"/>
    </row>
    <row r="56" spans="1:72" x14ac:dyDescent="0.25">
      <c r="A56" s="1"/>
      <c r="B56" s="16"/>
      <c r="C56" s="16"/>
      <c r="D56" s="16"/>
      <c r="E56" s="16"/>
      <c r="F56" s="16"/>
      <c r="G56" s="16"/>
      <c r="H56" s="16"/>
      <c r="I56" s="16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  <c r="BO56" s="3"/>
      <c r="BP56" s="3"/>
      <c r="BQ56" s="3"/>
      <c r="BR56" s="3"/>
      <c r="BS56" s="3"/>
      <c r="BT56" s="3"/>
    </row>
    <row r="57" spans="1:72" x14ac:dyDescent="0.25">
      <c r="A57" s="1"/>
      <c r="B57" s="1"/>
      <c r="C57" s="1"/>
      <c r="D57" s="1"/>
      <c r="E57" s="1"/>
      <c r="F57" s="1"/>
      <c r="G57" s="1"/>
      <c r="H57" s="1"/>
      <c r="I57" s="1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  <c r="BQ57" s="3"/>
      <c r="BR57" s="3"/>
      <c r="BS57" s="3"/>
      <c r="BT57" s="3"/>
    </row>
    <row r="58" spans="1:72" x14ac:dyDescent="0.25">
      <c r="A58" s="1"/>
      <c r="B58" s="1"/>
      <c r="C58" s="1"/>
      <c r="D58" s="1"/>
      <c r="E58" s="1"/>
      <c r="F58" s="1"/>
      <c r="G58" s="1"/>
      <c r="H58" s="1"/>
      <c r="I58" s="1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  <c r="BO58" s="3"/>
      <c r="BP58" s="3"/>
      <c r="BQ58" s="3"/>
      <c r="BR58" s="3"/>
      <c r="BS58" s="3"/>
      <c r="BT58" s="3"/>
    </row>
    <row r="59" spans="1:72" x14ac:dyDescent="0.25">
      <c r="A59" s="1"/>
      <c r="B59" s="1"/>
      <c r="C59" s="1"/>
      <c r="D59" s="1"/>
      <c r="E59" s="1"/>
      <c r="F59" s="1"/>
      <c r="G59" s="1"/>
      <c r="H59" s="1"/>
      <c r="I59" s="1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  <c r="BO59" s="3"/>
      <c r="BP59" s="3"/>
      <c r="BQ59" s="3"/>
      <c r="BR59" s="3"/>
      <c r="BS59" s="3"/>
      <c r="BT59" s="3"/>
    </row>
    <row r="60" spans="1:72" x14ac:dyDescent="0.25">
      <c r="A60" s="1"/>
      <c r="B60" s="1"/>
      <c r="C60" s="1"/>
      <c r="D60" s="1"/>
      <c r="E60" s="1"/>
      <c r="F60" s="1"/>
      <c r="G60" s="1"/>
      <c r="H60" s="1"/>
      <c r="I60" s="1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  <c r="BO60" s="3"/>
      <c r="BP60" s="3"/>
      <c r="BQ60" s="3"/>
      <c r="BR60" s="3"/>
      <c r="BS60" s="3"/>
      <c r="BT60" s="3"/>
    </row>
    <row r="61" spans="1:72" x14ac:dyDescent="0.25">
      <c r="A61" s="1"/>
      <c r="B61" s="1"/>
      <c r="C61" s="1"/>
      <c r="D61" s="1"/>
      <c r="E61" s="1"/>
      <c r="F61" s="1"/>
      <c r="G61" s="1"/>
      <c r="H61" s="1"/>
      <c r="I61" s="1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  <c r="BO61" s="3"/>
      <c r="BP61" s="3"/>
      <c r="BQ61" s="3"/>
      <c r="BR61" s="3"/>
      <c r="BS61" s="3"/>
      <c r="BT61" s="3"/>
    </row>
    <row r="62" spans="1:72" x14ac:dyDescent="0.25">
      <c r="A62" s="1"/>
      <c r="B62" s="1"/>
      <c r="C62" s="1"/>
      <c r="D62" s="1"/>
      <c r="E62" s="1"/>
      <c r="F62" s="1"/>
      <c r="G62" s="1"/>
      <c r="H62" s="1"/>
      <c r="I62" s="1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  <c r="BO62" s="3"/>
      <c r="BP62" s="3"/>
      <c r="BQ62" s="3"/>
      <c r="BR62" s="3"/>
      <c r="BS62" s="3"/>
      <c r="BT62" s="3"/>
    </row>
    <row r="63" spans="1:72" x14ac:dyDescent="0.25">
      <c r="A63" s="1"/>
      <c r="B63" s="1"/>
      <c r="C63" s="1"/>
      <c r="D63" s="1"/>
      <c r="E63" s="1"/>
      <c r="F63" s="1"/>
      <c r="G63" s="1"/>
      <c r="H63" s="1"/>
      <c r="I63" s="1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  <c r="BO63" s="3"/>
      <c r="BP63" s="3"/>
      <c r="BQ63" s="3"/>
      <c r="BR63" s="3"/>
      <c r="BS63" s="3"/>
      <c r="BT63" s="3"/>
    </row>
    <row r="64" spans="1:72" x14ac:dyDescent="0.25">
      <c r="A64" s="1"/>
      <c r="B64" s="1"/>
      <c r="C64" s="1"/>
      <c r="D64" s="1"/>
      <c r="E64" s="1"/>
      <c r="F64" s="1"/>
      <c r="G64" s="1"/>
      <c r="H64" s="1"/>
      <c r="I64" s="1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  <c r="BO64" s="3"/>
      <c r="BP64" s="3"/>
      <c r="BQ64" s="3"/>
      <c r="BR64" s="3"/>
      <c r="BS64" s="3"/>
      <c r="BT64" s="3"/>
    </row>
    <row r="65" spans="1:72" x14ac:dyDescent="0.25">
      <c r="A65" s="1"/>
      <c r="B65" s="1"/>
      <c r="C65" s="1"/>
      <c r="D65" s="1"/>
      <c r="E65" s="1"/>
      <c r="F65" s="1"/>
      <c r="G65" s="1"/>
      <c r="H65" s="1"/>
      <c r="I65" s="1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  <c r="BO65" s="3"/>
      <c r="BP65" s="3"/>
      <c r="BQ65" s="3"/>
      <c r="BR65" s="3"/>
      <c r="BS65" s="3"/>
      <c r="BT65" s="3"/>
    </row>
    <row r="66" spans="1:72" x14ac:dyDescent="0.25">
      <c r="A66" s="1"/>
      <c r="B66" s="1"/>
      <c r="C66" s="1"/>
      <c r="D66" s="1"/>
      <c r="E66" s="1"/>
      <c r="F66" s="1"/>
      <c r="G66" s="1"/>
      <c r="H66" s="1"/>
      <c r="I66" s="1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  <c r="BO66" s="3"/>
      <c r="BP66" s="3"/>
      <c r="BQ66" s="3"/>
      <c r="BR66" s="3"/>
      <c r="BS66" s="3"/>
      <c r="BT66" s="3"/>
    </row>
    <row r="67" spans="1:72" x14ac:dyDescent="0.25">
      <c r="A67" s="1"/>
      <c r="B67" s="1"/>
      <c r="C67" s="1"/>
      <c r="D67" s="1"/>
      <c r="E67" s="1"/>
      <c r="F67" s="1"/>
      <c r="G67" s="1"/>
      <c r="H67" s="1"/>
      <c r="I67" s="1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  <c r="BO67" s="3"/>
      <c r="BP67" s="3"/>
      <c r="BQ67" s="3"/>
      <c r="BR67" s="3"/>
      <c r="BS67" s="3"/>
      <c r="BT67" s="3"/>
    </row>
    <row r="68" spans="1:72" x14ac:dyDescent="0.25">
      <c r="A68" s="1"/>
      <c r="B68" s="1"/>
      <c r="C68" s="1"/>
      <c r="D68" s="1"/>
      <c r="E68" s="1"/>
      <c r="F68" s="1"/>
      <c r="G68" s="1"/>
      <c r="H68" s="1"/>
      <c r="I68" s="1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  <c r="BO68" s="3"/>
      <c r="BP68" s="3"/>
      <c r="BQ68" s="3"/>
      <c r="BR68" s="3"/>
      <c r="BS68" s="3"/>
      <c r="BT68" s="3"/>
    </row>
    <row r="69" spans="1:72" x14ac:dyDescent="0.25">
      <c r="A69" s="1"/>
      <c r="B69" s="1"/>
      <c r="C69" s="1"/>
      <c r="D69" s="1"/>
      <c r="E69" s="1"/>
      <c r="F69" s="1"/>
      <c r="G69" s="1"/>
      <c r="H69" s="1"/>
      <c r="I69" s="1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  <c r="BO69" s="3"/>
      <c r="BP69" s="3"/>
      <c r="BQ69" s="3"/>
      <c r="BR69" s="3"/>
      <c r="BS69" s="3"/>
      <c r="BT69" s="3"/>
    </row>
    <row r="70" spans="1:72" x14ac:dyDescent="0.25">
      <c r="A70" s="1"/>
      <c r="B70" s="1"/>
      <c r="C70" s="1"/>
      <c r="D70" s="1"/>
      <c r="E70" s="1"/>
      <c r="F70" s="1"/>
      <c r="G70" s="1"/>
      <c r="H70" s="1"/>
      <c r="I70" s="1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  <c r="BO70" s="3"/>
      <c r="BP70" s="3"/>
      <c r="BQ70" s="3"/>
      <c r="BR70" s="3"/>
      <c r="BS70" s="3"/>
      <c r="BT70" s="3"/>
    </row>
    <row r="71" spans="1:72" x14ac:dyDescent="0.25">
      <c r="A71" s="1"/>
      <c r="B71" s="1"/>
      <c r="C71" s="1"/>
      <c r="D71" s="1"/>
      <c r="E71" s="1"/>
      <c r="F71" s="1"/>
      <c r="G71" s="1"/>
      <c r="H71" s="1"/>
      <c r="I71" s="1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  <c r="BO71" s="3"/>
      <c r="BP71" s="3"/>
      <c r="BQ71" s="3"/>
      <c r="BR71" s="3"/>
      <c r="BS71" s="3"/>
      <c r="BT71" s="3"/>
    </row>
    <row r="72" spans="1:72" x14ac:dyDescent="0.25">
      <c r="A72" s="1"/>
      <c r="B72" s="1"/>
      <c r="C72" s="1"/>
      <c r="D72" s="1"/>
      <c r="E72" s="1"/>
      <c r="F72" s="1"/>
      <c r="G72" s="1"/>
      <c r="H72" s="1"/>
      <c r="I72" s="1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  <c r="BO72" s="3"/>
      <c r="BP72" s="3"/>
      <c r="BQ72" s="3"/>
      <c r="BR72" s="3"/>
      <c r="BS72" s="3"/>
      <c r="BT72" s="3"/>
    </row>
    <row r="73" spans="1:72" x14ac:dyDescent="0.25">
      <c r="A73" s="1"/>
      <c r="B73" s="1"/>
      <c r="C73" s="1"/>
      <c r="D73" s="1"/>
      <c r="E73" s="1"/>
      <c r="F73" s="1"/>
      <c r="G73" s="1"/>
      <c r="H73" s="1"/>
      <c r="I73" s="1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  <c r="BO73" s="3"/>
      <c r="BP73" s="3"/>
      <c r="BQ73" s="3"/>
      <c r="BR73" s="3"/>
      <c r="BS73" s="3"/>
      <c r="BT73" s="3"/>
    </row>
    <row r="74" spans="1:72" x14ac:dyDescent="0.25">
      <c r="A74" s="1"/>
      <c r="B74" s="1"/>
      <c r="C74" s="1"/>
      <c r="D74" s="1"/>
      <c r="E74" s="1"/>
      <c r="F74" s="1"/>
      <c r="G74" s="1"/>
      <c r="H74" s="1"/>
      <c r="I74" s="1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  <c r="BO74" s="3"/>
      <c r="BP74" s="3"/>
      <c r="BQ74" s="3"/>
      <c r="BR74" s="3"/>
      <c r="BS74" s="3"/>
      <c r="BT74" s="3"/>
    </row>
    <row r="75" spans="1:72" x14ac:dyDescent="0.25">
      <c r="A75" s="1"/>
      <c r="B75" s="1"/>
      <c r="C75" s="1"/>
      <c r="D75" s="1"/>
      <c r="E75" s="1"/>
      <c r="F75" s="1"/>
      <c r="G75" s="1"/>
      <c r="H75" s="1"/>
      <c r="I75" s="1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  <c r="BO75" s="3"/>
      <c r="BP75" s="3"/>
      <c r="BQ75" s="3"/>
      <c r="BR75" s="3"/>
      <c r="BS75" s="3"/>
      <c r="BT75" s="3"/>
    </row>
    <row r="76" spans="1:72" x14ac:dyDescent="0.25">
      <c r="A76" s="1"/>
      <c r="B76" s="1"/>
      <c r="C76" s="1"/>
      <c r="D76" s="1"/>
      <c r="E76" s="1"/>
      <c r="F76" s="1"/>
      <c r="G76" s="1"/>
      <c r="H76" s="1"/>
      <c r="I76" s="1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  <c r="BO76" s="3"/>
      <c r="BP76" s="3"/>
      <c r="BQ76" s="3"/>
      <c r="BR76" s="3"/>
      <c r="BS76" s="3"/>
      <c r="BT76" s="3"/>
    </row>
    <row r="77" spans="1:72" x14ac:dyDescent="0.25">
      <c r="A77" s="1"/>
      <c r="B77" s="1"/>
      <c r="C77" s="1"/>
      <c r="D77" s="1"/>
      <c r="E77" s="1"/>
      <c r="F77" s="1"/>
      <c r="G77" s="1"/>
      <c r="H77" s="1"/>
      <c r="I77" s="1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  <c r="BO77" s="3"/>
      <c r="BP77" s="3"/>
      <c r="BQ77" s="3"/>
      <c r="BR77" s="3"/>
      <c r="BS77" s="3"/>
      <c r="BT77" s="3"/>
    </row>
    <row r="78" spans="1:72" x14ac:dyDescent="0.25">
      <c r="A78" s="1"/>
      <c r="B78" s="1"/>
      <c r="C78" s="1"/>
      <c r="D78" s="1"/>
      <c r="E78" s="1"/>
      <c r="F78" s="1"/>
      <c r="G78" s="1"/>
      <c r="H78" s="1"/>
      <c r="I78" s="1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  <c r="BO78" s="3"/>
      <c r="BP78" s="3"/>
      <c r="BQ78" s="3"/>
      <c r="BR78" s="3"/>
      <c r="BS78" s="3"/>
      <c r="BT78" s="3"/>
    </row>
    <row r="79" spans="1:72" x14ac:dyDescent="0.25">
      <c r="A79" s="1"/>
      <c r="B79" s="1"/>
      <c r="C79" s="1"/>
      <c r="D79" s="1"/>
      <c r="E79" s="1"/>
      <c r="F79" s="1"/>
      <c r="G79" s="1"/>
      <c r="H79" s="1"/>
      <c r="I79" s="1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  <c r="BO79" s="3"/>
      <c r="BP79" s="3"/>
      <c r="BQ79" s="3"/>
      <c r="BR79" s="3"/>
      <c r="BS79" s="3"/>
      <c r="BT79" s="3"/>
    </row>
    <row r="80" spans="1:72" x14ac:dyDescent="0.25">
      <c r="A80" s="1"/>
      <c r="B80" s="1"/>
      <c r="C80" s="1"/>
      <c r="D80" s="1"/>
      <c r="E80" s="1"/>
      <c r="F80" s="1"/>
      <c r="G80" s="1"/>
      <c r="H80" s="1"/>
      <c r="I80" s="1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  <c r="BO80" s="3"/>
      <c r="BP80" s="3"/>
      <c r="BQ80" s="3"/>
      <c r="BR80" s="3"/>
      <c r="BS80" s="3"/>
      <c r="BT80" s="3"/>
    </row>
    <row r="81" spans="1:72" x14ac:dyDescent="0.25">
      <c r="A81" s="1"/>
      <c r="B81" s="1"/>
      <c r="C81" s="1"/>
      <c r="D81" s="1"/>
      <c r="E81" s="1"/>
      <c r="F81" s="1"/>
      <c r="G81" s="1"/>
      <c r="H81" s="1"/>
      <c r="I81" s="1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  <c r="BO81" s="3"/>
      <c r="BP81" s="3"/>
      <c r="BQ81" s="3"/>
      <c r="BR81" s="3"/>
      <c r="BS81" s="3"/>
      <c r="BT81" s="3"/>
    </row>
    <row r="82" spans="1:72" x14ac:dyDescent="0.25">
      <c r="A82" s="1"/>
      <c r="B82" s="1"/>
      <c r="C82" s="1"/>
      <c r="D82" s="1"/>
      <c r="E82" s="1"/>
      <c r="F82" s="1"/>
      <c r="G82" s="1"/>
      <c r="H82" s="1"/>
      <c r="I82" s="1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  <c r="BO82" s="3"/>
      <c r="BP82" s="3"/>
      <c r="BQ82" s="3"/>
      <c r="BR82" s="3"/>
      <c r="BS82" s="3"/>
      <c r="BT82" s="3"/>
    </row>
    <row r="83" spans="1:72" x14ac:dyDescent="0.25">
      <c r="A83" s="1"/>
      <c r="B83" s="1"/>
      <c r="C83" s="1"/>
      <c r="D83" s="1"/>
      <c r="E83" s="1"/>
      <c r="F83" s="1"/>
      <c r="G83" s="1"/>
      <c r="H83" s="1"/>
      <c r="I83" s="1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  <c r="BO83" s="3"/>
      <c r="BP83" s="3"/>
      <c r="BQ83" s="3"/>
      <c r="BR83" s="3"/>
      <c r="BS83" s="3"/>
      <c r="BT83" s="3"/>
    </row>
    <row r="84" spans="1:72" x14ac:dyDescent="0.25">
      <c r="A84" s="1"/>
      <c r="B84" s="1"/>
      <c r="C84" s="1"/>
      <c r="D84" s="1"/>
      <c r="E84" s="1"/>
      <c r="F84" s="1"/>
      <c r="G84" s="1"/>
      <c r="H84" s="1"/>
      <c r="I84" s="1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  <c r="BO84" s="3"/>
      <c r="BP84" s="3"/>
      <c r="BQ84" s="3"/>
      <c r="BR84" s="3"/>
      <c r="BS84" s="3"/>
      <c r="BT84" s="3"/>
    </row>
    <row r="85" spans="1:72" x14ac:dyDescent="0.25">
      <c r="A85" s="1"/>
      <c r="B85" s="1"/>
      <c r="C85" s="1"/>
      <c r="D85" s="1"/>
      <c r="E85" s="1"/>
      <c r="F85" s="1"/>
      <c r="G85" s="1"/>
      <c r="H85" s="1"/>
      <c r="I85" s="1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  <c r="BO85" s="3"/>
      <c r="BP85" s="3"/>
      <c r="BQ85" s="3"/>
      <c r="BR85" s="3"/>
      <c r="BS85" s="3"/>
      <c r="BT85" s="3"/>
    </row>
    <row r="86" spans="1:72" x14ac:dyDescent="0.25">
      <c r="B86" s="1"/>
      <c r="C86" s="1"/>
      <c r="D86" s="1"/>
      <c r="E86" s="1"/>
      <c r="F86" s="1"/>
      <c r="G86" s="1"/>
      <c r="H86" s="1"/>
      <c r="I86" s="1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  <c r="BO86" s="3"/>
      <c r="BP86" s="3"/>
      <c r="BQ86" s="3"/>
      <c r="BR86" s="3"/>
      <c r="BS86" s="3"/>
      <c r="BT86" s="3"/>
    </row>
    <row r="87" spans="1:72" x14ac:dyDescent="0.25">
      <c r="B87" s="1"/>
      <c r="C87" s="1"/>
      <c r="D87" s="1"/>
      <c r="E87" s="1"/>
      <c r="F87" s="1"/>
      <c r="G87" s="1"/>
      <c r="H87" s="1"/>
      <c r="I87" s="1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  <c r="BO87" s="3"/>
      <c r="BP87" s="3"/>
      <c r="BQ87" s="3"/>
      <c r="BR87" s="3"/>
      <c r="BS87" s="3"/>
      <c r="BT87" s="3"/>
    </row>
    <row r="88" spans="1:72" x14ac:dyDescent="0.25">
      <c r="B88" s="1"/>
      <c r="C88" s="1"/>
      <c r="D88" s="1"/>
      <c r="E88" s="1"/>
      <c r="F88" s="1"/>
      <c r="G88" s="1"/>
      <c r="H88" s="1"/>
      <c r="I88" s="1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  <c r="BO88" s="3"/>
      <c r="BP88" s="3"/>
      <c r="BQ88" s="3"/>
      <c r="BR88" s="3"/>
      <c r="BS88" s="3"/>
      <c r="BT88" s="3"/>
    </row>
    <row r="89" spans="1:72" x14ac:dyDescent="0.25">
      <c r="B89" s="1"/>
      <c r="C89" s="1"/>
      <c r="D89" s="1"/>
      <c r="E89" s="1"/>
      <c r="F89" s="1"/>
      <c r="G89" s="1"/>
      <c r="H89" s="1"/>
      <c r="I89" s="1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  <c r="BO89" s="3"/>
      <c r="BP89" s="3"/>
      <c r="BQ89" s="3"/>
      <c r="BR89" s="3"/>
      <c r="BS89" s="3"/>
      <c r="BT89" s="3"/>
    </row>
    <row r="90" spans="1:72" x14ac:dyDescent="0.25">
      <c r="B90" s="1"/>
      <c r="C90" s="1"/>
      <c r="D90" s="1"/>
      <c r="E90" s="1"/>
      <c r="F90" s="1"/>
      <c r="G90" s="1"/>
      <c r="H90" s="1"/>
      <c r="I90" s="1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  <c r="BO90" s="3"/>
      <c r="BP90" s="3"/>
      <c r="BQ90" s="3"/>
      <c r="BR90" s="3"/>
      <c r="BS90" s="3"/>
      <c r="BT90" s="3"/>
    </row>
    <row r="91" spans="1:72" x14ac:dyDescent="0.25">
      <c r="B91" s="1"/>
      <c r="C91" s="1"/>
      <c r="D91" s="1"/>
      <c r="E91" s="1"/>
      <c r="F91" s="1"/>
      <c r="G91" s="1"/>
      <c r="H91" s="1"/>
      <c r="I91" s="1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  <c r="BO91" s="3"/>
      <c r="BP91" s="3"/>
      <c r="BQ91" s="3"/>
      <c r="BR91" s="3"/>
      <c r="BS91" s="3"/>
      <c r="BT91" s="3"/>
    </row>
    <row r="92" spans="1:72" x14ac:dyDescent="0.25">
      <c r="B92" s="1"/>
      <c r="C92" s="1"/>
      <c r="D92" s="1"/>
      <c r="E92" s="1"/>
      <c r="F92" s="1"/>
      <c r="G92" s="1"/>
      <c r="H92" s="1"/>
      <c r="I92" s="1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  <c r="BO92" s="3"/>
      <c r="BP92" s="3"/>
      <c r="BQ92" s="3"/>
      <c r="BR92" s="3"/>
      <c r="BS92" s="3"/>
      <c r="BT92" s="3"/>
    </row>
    <row r="93" spans="1:72" x14ac:dyDescent="0.25">
      <c r="B93" s="1"/>
      <c r="C93" s="1"/>
      <c r="D93" s="1"/>
      <c r="E93" s="1"/>
      <c r="F93" s="1"/>
      <c r="G93" s="1"/>
      <c r="H93" s="1"/>
      <c r="I93" s="1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  <c r="BO93" s="3"/>
      <c r="BP93" s="3"/>
      <c r="BQ93" s="3"/>
      <c r="BR93" s="3"/>
      <c r="BS93" s="3"/>
      <c r="BT93" s="3"/>
    </row>
    <row r="94" spans="1:72" x14ac:dyDescent="0.25">
      <c r="B94" s="1"/>
      <c r="C94" s="1"/>
      <c r="D94" s="1"/>
      <c r="E94" s="1"/>
      <c r="F94" s="1"/>
      <c r="G94" s="1"/>
      <c r="H94" s="1"/>
      <c r="I94" s="1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  <c r="BO94" s="3"/>
      <c r="BP94" s="3"/>
      <c r="BQ94" s="3"/>
      <c r="BR94" s="3"/>
      <c r="BS94" s="3"/>
      <c r="BT94" s="3"/>
    </row>
    <row r="95" spans="1:72" x14ac:dyDescent="0.25">
      <c r="B95" s="1"/>
      <c r="C95" s="1"/>
      <c r="D95" s="1"/>
      <c r="E95" s="1"/>
      <c r="F95" s="1"/>
      <c r="G95" s="1"/>
      <c r="H95" s="1"/>
      <c r="I95" s="1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  <c r="BO95" s="3"/>
      <c r="BP95" s="3"/>
      <c r="BQ95" s="3"/>
      <c r="BR95" s="3"/>
      <c r="BS95" s="3"/>
      <c r="BT95" s="3"/>
    </row>
    <row r="96" spans="1:72" x14ac:dyDescent="0.25">
      <c r="B96" s="1"/>
      <c r="C96" s="1"/>
      <c r="D96" s="1"/>
      <c r="E96" s="1"/>
      <c r="F96" s="1"/>
      <c r="G96" s="1"/>
      <c r="H96" s="1"/>
      <c r="I96" s="1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  <c r="BO96" s="3"/>
      <c r="BP96" s="3"/>
      <c r="BQ96" s="3"/>
      <c r="BR96" s="3"/>
      <c r="BS96" s="3"/>
      <c r="BT96" s="3"/>
    </row>
    <row r="97" spans="2:72" x14ac:dyDescent="0.25">
      <c r="B97" s="1"/>
      <c r="C97" s="1"/>
      <c r="D97" s="1"/>
      <c r="E97" s="1"/>
      <c r="F97" s="1"/>
      <c r="G97" s="1"/>
      <c r="H97" s="1"/>
      <c r="I97" s="1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  <c r="BO97" s="3"/>
      <c r="BP97" s="3"/>
      <c r="BQ97" s="3"/>
      <c r="BR97" s="3"/>
      <c r="BS97" s="3"/>
      <c r="BT97" s="3"/>
    </row>
    <row r="98" spans="2:72" x14ac:dyDescent="0.25">
      <c r="B98" s="1"/>
      <c r="C98" s="1"/>
      <c r="D98" s="1"/>
      <c r="E98" s="1"/>
      <c r="F98" s="1"/>
      <c r="G98" s="1"/>
      <c r="H98" s="1"/>
      <c r="I98" s="1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  <c r="BO98" s="3"/>
      <c r="BP98" s="3"/>
      <c r="BQ98" s="3"/>
      <c r="BR98" s="3"/>
      <c r="BS98" s="3"/>
      <c r="BT98" s="3"/>
    </row>
    <row r="99" spans="2:72" x14ac:dyDescent="0.25">
      <c r="B99" s="1"/>
      <c r="C99" s="1"/>
      <c r="D99" s="1"/>
      <c r="E99" s="1"/>
      <c r="F99" s="1"/>
      <c r="G99" s="1"/>
      <c r="H99" s="1"/>
      <c r="I99" s="1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  <c r="BO99" s="3"/>
      <c r="BP99" s="3"/>
      <c r="BQ99" s="3"/>
      <c r="BR99" s="3"/>
      <c r="BS99" s="3"/>
      <c r="BT99" s="3"/>
    </row>
    <row r="100" spans="2:72" x14ac:dyDescent="0.25">
      <c r="B100" s="1"/>
      <c r="C100" s="1"/>
      <c r="D100" s="1"/>
      <c r="E100" s="1"/>
      <c r="F100" s="1"/>
      <c r="G100" s="1"/>
      <c r="H100" s="1"/>
      <c r="I100" s="1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  <c r="BO100" s="3"/>
      <c r="BP100" s="3"/>
      <c r="BQ100" s="3"/>
      <c r="BR100" s="3"/>
      <c r="BS100" s="3"/>
      <c r="BT100" s="3"/>
    </row>
    <row r="101" spans="2:72" x14ac:dyDescent="0.25">
      <c r="B101" s="1"/>
      <c r="C101" s="1"/>
      <c r="D101" s="1"/>
      <c r="E101" s="1"/>
      <c r="F101" s="1"/>
      <c r="G101" s="1"/>
      <c r="H101" s="1"/>
      <c r="I101" s="1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  <c r="BO101" s="3"/>
      <c r="BP101" s="3"/>
      <c r="BQ101" s="3"/>
      <c r="BR101" s="3"/>
      <c r="BS101" s="3"/>
      <c r="BT101" s="3"/>
    </row>
    <row r="102" spans="2:72" x14ac:dyDescent="0.25">
      <c r="B102" s="1"/>
      <c r="C102" s="1"/>
      <c r="D102" s="1"/>
      <c r="E102" s="1"/>
      <c r="F102" s="1"/>
      <c r="G102" s="1"/>
      <c r="H102" s="1"/>
      <c r="I102" s="1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  <c r="BO102" s="3"/>
      <c r="BP102" s="3"/>
      <c r="BQ102" s="3"/>
      <c r="BR102" s="3"/>
      <c r="BS102" s="3"/>
      <c r="BT102" s="3"/>
    </row>
    <row r="103" spans="2:72" x14ac:dyDescent="0.25">
      <c r="B103" s="1"/>
      <c r="C103" s="1"/>
      <c r="D103" s="1"/>
      <c r="E103" s="1"/>
      <c r="F103" s="1"/>
      <c r="G103" s="1"/>
      <c r="H103" s="1"/>
      <c r="I103" s="1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  <c r="BO103" s="3"/>
      <c r="BP103" s="3"/>
      <c r="BQ103" s="3"/>
      <c r="BR103" s="3"/>
      <c r="BS103" s="3"/>
      <c r="BT103" s="3"/>
    </row>
    <row r="104" spans="2:72" x14ac:dyDescent="0.25">
      <c r="B104" s="1"/>
      <c r="C104" s="1"/>
      <c r="D104" s="1"/>
      <c r="E104" s="1"/>
      <c r="F104" s="1"/>
      <c r="G104" s="1"/>
      <c r="H104" s="1"/>
      <c r="I104" s="1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  <c r="BO104" s="3"/>
      <c r="BP104" s="3"/>
      <c r="BQ104" s="3"/>
      <c r="BR104" s="3"/>
      <c r="BS104" s="3"/>
      <c r="BT104" s="3"/>
    </row>
    <row r="105" spans="2:72" x14ac:dyDescent="0.25">
      <c r="B105" s="1"/>
      <c r="C105" s="1"/>
      <c r="D105" s="1"/>
      <c r="E105" s="1"/>
      <c r="F105" s="1"/>
      <c r="G105" s="1"/>
      <c r="H105" s="1"/>
      <c r="I105" s="1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  <c r="BO105" s="3"/>
      <c r="BP105" s="3"/>
      <c r="BQ105" s="3"/>
      <c r="BR105" s="3"/>
      <c r="BS105" s="3"/>
      <c r="BT105" s="3"/>
    </row>
    <row r="106" spans="2:72" x14ac:dyDescent="0.25">
      <c r="B106" s="1"/>
      <c r="C106" s="1"/>
      <c r="D106" s="1"/>
      <c r="E106" s="1"/>
      <c r="F106" s="1"/>
      <c r="G106" s="1"/>
      <c r="H106" s="1"/>
      <c r="I106" s="1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  <c r="BO106" s="3"/>
      <c r="BP106" s="3"/>
      <c r="BQ106" s="3"/>
      <c r="BR106" s="3"/>
      <c r="BS106" s="3"/>
      <c r="BT106" s="3"/>
    </row>
    <row r="107" spans="2:72" x14ac:dyDescent="0.25">
      <c r="B107" s="1"/>
      <c r="C107" s="1"/>
      <c r="D107" s="1"/>
      <c r="E107" s="1"/>
      <c r="F107" s="1"/>
      <c r="G107" s="1"/>
      <c r="H107" s="1"/>
      <c r="I107" s="1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  <c r="BO107" s="3"/>
      <c r="BP107" s="3"/>
      <c r="BQ107" s="3"/>
      <c r="BR107" s="3"/>
      <c r="BS107" s="3"/>
      <c r="BT107" s="3"/>
    </row>
    <row r="108" spans="2:72" x14ac:dyDescent="0.25">
      <c r="B108" s="1"/>
      <c r="C108" s="1"/>
      <c r="D108" s="1"/>
      <c r="E108" s="1"/>
      <c r="F108" s="1"/>
      <c r="G108" s="1"/>
      <c r="H108" s="1"/>
      <c r="I108" s="1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  <c r="BO108" s="3"/>
      <c r="BP108" s="3"/>
      <c r="BQ108" s="3"/>
      <c r="BR108" s="3"/>
      <c r="BS108" s="3"/>
      <c r="BT108" s="3"/>
    </row>
    <row r="109" spans="2:72" x14ac:dyDescent="0.25">
      <c r="B109" s="1"/>
      <c r="C109" s="1"/>
      <c r="D109" s="1"/>
      <c r="E109" s="1"/>
      <c r="F109" s="1"/>
      <c r="G109" s="1"/>
      <c r="H109" s="1"/>
      <c r="I109" s="1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  <c r="BO109" s="3"/>
      <c r="BP109" s="3"/>
      <c r="BQ109" s="3"/>
      <c r="BR109" s="3"/>
      <c r="BS109" s="3"/>
      <c r="BT109" s="3"/>
    </row>
    <row r="110" spans="2:72" x14ac:dyDescent="0.25">
      <c r="B110" s="1"/>
      <c r="C110" s="1"/>
      <c r="D110" s="1"/>
      <c r="E110" s="1"/>
      <c r="F110" s="1"/>
      <c r="G110" s="1"/>
      <c r="H110" s="1"/>
      <c r="I110" s="1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  <c r="BO110" s="3"/>
      <c r="BP110" s="3"/>
      <c r="BQ110" s="3"/>
      <c r="BR110" s="3"/>
      <c r="BS110" s="3"/>
      <c r="BT110" s="3"/>
    </row>
    <row r="111" spans="2:72" x14ac:dyDescent="0.25">
      <c r="B111" s="1"/>
      <c r="C111" s="1"/>
      <c r="D111" s="1"/>
      <c r="E111" s="1"/>
      <c r="F111" s="1"/>
      <c r="G111" s="1"/>
      <c r="H111" s="1"/>
      <c r="I111" s="1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  <c r="BO111" s="3"/>
      <c r="BP111" s="3"/>
      <c r="BQ111" s="3"/>
      <c r="BR111" s="3"/>
      <c r="BS111" s="3"/>
      <c r="BT111" s="3"/>
    </row>
    <row r="112" spans="2:72" x14ac:dyDescent="0.25">
      <c r="B112" s="1"/>
      <c r="C112" s="1"/>
      <c r="D112" s="1"/>
      <c r="E112" s="1"/>
      <c r="F112" s="1"/>
      <c r="G112" s="1"/>
      <c r="H112" s="1"/>
      <c r="I112" s="1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  <c r="BO112" s="3"/>
      <c r="BP112" s="3"/>
      <c r="BQ112" s="3"/>
      <c r="BR112" s="3"/>
      <c r="BS112" s="3"/>
      <c r="BT112" s="3"/>
    </row>
    <row r="113" spans="2:72" x14ac:dyDescent="0.25">
      <c r="B113" s="1"/>
      <c r="C113" s="1"/>
      <c r="D113" s="1"/>
      <c r="E113" s="1"/>
      <c r="F113" s="1"/>
      <c r="G113" s="1"/>
      <c r="H113" s="1"/>
      <c r="I113" s="1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  <c r="BO113" s="3"/>
      <c r="BP113" s="3"/>
      <c r="BQ113" s="3"/>
      <c r="BR113" s="3"/>
      <c r="BS113" s="3"/>
      <c r="BT113" s="3"/>
    </row>
    <row r="114" spans="2:72" x14ac:dyDescent="0.25">
      <c r="B114" s="1"/>
      <c r="C114" s="1"/>
      <c r="D114" s="1"/>
      <c r="E114" s="1"/>
      <c r="F114" s="1"/>
      <c r="G114" s="1"/>
      <c r="H114" s="1"/>
      <c r="I114" s="1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  <c r="BO114" s="3"/>
      <c r="BP114" s="3"/>
      <c r="BQ114" s="3"/>
      <c r="BR114" s="3"/>
      <c r="BS114" s="3"/>
      <c r="BT114" s="3"/>
    </row>
    <row r="115" spans="2:72" x14ac:dyDescent="0.25">
      <c r="B115" s="1"/>
      <c r="C115" s="1"/>
      <c r="D115" s="1"/>
      <c r="E115" s="1"/>
      <c r="F115" s="1"/>
      <c r="G115" s="1"/>
      <c r="H115" s="1"/>
      <c r="I115" s="1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  <c r="BO115" s="3"/>
      <c r="BP115" s="3"/>
      <c r="BQ115" s="3"/>
      <c r="BR115" s="3"/>
      <c r="BS115" s="3"/>
      <c r="BT115" s="3"/>
    </row>
    <row r="116" spans="2:72" x14ac:dyDescent="0.25">
      <c r="B116" s="1"/>
      <c r="C116" s="1"/>
      <c r="D116" s="1"/>
      <c r="E116" s="1"/>
      <c r="F116" s="1"/>
      <c r="G116" s="1"/>
      <c r="H116" s="1"/>
      <c r="I116" s="1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  <c r="BO116" s="3"/>
      <c r="BP116" s="3"/>
      <c r="BQ116" s="3"/>
      <c r="BR116" s="3"/>
      <c r="BS116" s="3"/>
      <c r="BT116" s="3"/>
    </row>
    <row r="117" spans="2:72" x14ac:dyDescent="0.25">
      <c r="B117" s="1"/>
      <c r="C117" s="1"/>
      <c r="D117" s="1"/>
      <c r="E117" s="1"/>
      <c r="F117" s="1"/>
      <c r="G117" s="1"/>
      <c r="H117" s="1"/>
      <c r="I117" s="1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  <c r="BO117" s="3"/>
      <c r="BP117" s="3"/>
      <c r="BQ117" s="3"/>
      <c r="BR117" s="3"/>
      <c r="BS117" s="3"/>
      <c r="BT117" s="3"/>
    </row>
    <row r="118" spans="2:72" x14ac:dyDescent="0.25">
      <c r="B118" s="1"/>
      <c r="C118" s="1"/>
      <c r="D118" s="1"/>
      <c r="E118" s="1"/>
      <c r="F118" s="1"/>
      <c r="G118" s="1"/>
      <c r="H118" s="1"/>
      <c r="I118" s="1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  <c r="BO118" s="3"/>
      <c r="BP118" s="3"/>
      <c r="BQ118" s="3"/>
      <c r="BR118" s="3"/>
      <c r="BS118" s="3"/>
      <c r="BT118" s="3"/>
    </row>
    <row r="119" spans="2:72" x14ac:dyDescent="0.25">
      <c r="B119" s="1"/>
      <c r="C119" s="1"/>
      <c r="D119" s="1"/>
      <c r="E119" s="1"/>
      <c r="F119" s="1"/>
      <c r="G119" s="1"/>
      <c r="H119" s="1"/>
      <c r="I119" s="1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  <c r="BO119" s="3"/>
      <c r="BP119" s="3"/>
      <c r="BQ119" s="3"/>
      <c r="BR119" s="3"/>
      <c r="BS119" s="3"/>
      <c r="BT119" s="3"/>
    </row>
    <row r="120" spans="2:72" x14ac:dyDescent="0.25">
      <c r="B120" s="1"/>
      <c r="C120" s="1"/>
      <c r="D120" s="1"/>
      <c r="E120" s="1"/>
      <c r="F120" s="1"/>
      <c r="G120" s="1"/>
      <c r="H120" s="1"/>
      <c r="I120" s="1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  <c r="BO120" s="3"/>
      <c r="BP120" s="3"/>
      <c r="BQ120" s="3"/>
      <c r="BR120" s="3"/>
      <c r="BS120" s="3"/>
      <c r="BT120" s="3"/>
    </row>
    <row r="121" spans="2:72" x14ac:dyDescent="0.25">
      <c r="B121" s="1"/>
      <c r="C121" s="1"/>
      <c r="D121" s="1"/>
      <c r="E121" s="1"/>
      <c r="F121" s="1"/>
      <c r="G121" s="1"/>
      <c r="H121" s="1"/>
      <c r="I121" s="1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  <c r="BO121" s="3"/>
      <c r="BP121" s="3"/>
      <c r="BQ121" s="3"/>
      <c r="BR121" s="3"/>
      <c r="BS121" s="3"/>
      <c r="BT121" s="3"/>
    </row>
    <row r="122" spans="2:72" x14ac:dyDescent="0.25">
      <c r="B122" s="1"/>
      <c r="C122" s="1"/>
      <c r="D122" s="1"/>
      <c r="E122" s="1"/>
      <c r="F122" s="1"/>
      <c r="G122" s="1"/>
      <c r="H122" s="1"/>
      <c r="I122" s="1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  <c r="BO122" s="3"/>
      <c r="BP122" s="3"/>
      <c r="BQ122" s="3"/>
      <c r="BR122" s="3"/>
      <c r="BS122" s="3"/>
      <c r="BT122" s="3"/>
    </row>
    <row r="123" spans="2:72" x14ac:dyDescent="0.25">
      <c r="B123" s="1"/>
      <c r="C123" s="1"/>
      <c r="D123" s="1"/>
      <c r="E123" s="1"/>
      <c r="F123" s="1"/>
      <c r="G123" s="1"/>
      <c r="H123" s="1"/>
      <c r="I123" s="1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  <c r="BO123" s="3"/>
      <c r="BP123" s="3"/>
      <c r="BQ123" s="3"/>
      <c r="BR123" s="3"/>
      <c r="BS123" s="3"/>
      <c r="BT123" s="3"/>
    </row>
    <row r="124" spans="2:72" x14ac:dyDescent="0.25">
      <c r="B124" s="1"/>
      <c r="C124" s="1"/>
      <c r="D124" s="1"/>
      <c r="E124" s="1"/>
      <c r="F124" s="1"/>
      <c r="G124" s="1"/>
      <c r="H124" s="1"/>
      <c r="I124" s="1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  <c r="BO124" s="3"/>
      <c r="BP124" s="3"/>
      <c r="BQ124" s="3"/>
      <c r="BR124" s="3"/>
      <c r="BS124" s="3"/>
      <c r="BT124" s="3"/>
    </row>
    <row r="125" spans="2:72" x14ac:dyDescent="0.25">
      <c r="B125" s="1"/>
      <c r="C125" s="1"/>
      <c r="D125" s="1"/>
      <c r="E125" s="1"/>
      <c r="F125" s="1"/>
      <c r="G125" s="1"/>
      <c r="H125" s="1"/>
      <c r="I125" s="1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  <c r="BO125" s="3"/>
      <c r="BP125" s="3"/>
      <c r="BQ125" s="3"/>
      <c r="BR125" s="3"/>
      <c r="BS125" s="3"/>
      <c r="BT125" s="3"/>
    </row>
    <row r="126" spans="2:72" x14ac:dyDescent="0.25">
      <c r="B126" s="1"/>
      <c r="C126" s="1"/>
      <c r="D126" s="1"/>
      <c r="E126" s="1"/>
      <c r="F126" s="1"/>
      <c r="G126" s="1"/>
      <c r="H126" s="1"/>
      <c r="I126" s="1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  <c r="BO126" s="3"/>
      <c r="BP126" s="3"/>
      <c r="BQ126" s="3"/>
      <c r="BR126" s="3"/>
      <c r="BS126" s="3"/>
      <c r="BT126" s="3"/>
    </row>
    <row r="127" spans="2:72" x14ac:dyDescent="0.25">
      <c r="B127" s="1"/>
      <c r="C127" s="1"/>
      <c r="D127" s="1"/>
      <c r="E127" s="1"/>
      <c r="F127" s="1"/>
      <c r="G127" s="1"/>
      <c r="H127" s="1"/>
      <c r="I127" s="1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  <c r="BO127" s="3"/>
      <c r="BP127" s="3"/>
      <c r="BQ127" s="3"/>
      <c r="BR127" s="3"/>
      <c r="BS127" s="3"/>
      <c r="BT127" s="3"/>
    </row>
    <row r="128" spans="2:72" x14ac:dyDescent="0.25">
      <c r="B128" s="1"/>
      <c r="C128" s="1"/>
      <c r="D128" s="1"/>
      <c r="E128" s="1"/>
      <c r="F128" s="1"/>
      <c r="G128" s="1"/>
      <c r="H128" s="1"/>
      <c r="I128" s="1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  <c r="BO128" s="3"/>
      <c r="BP128" s="3"/>
      <c r="BQ128" s="3"/>
      <c r="BR128" s="3"/>
      <c r="BS128" s="3"/>
      <c r="BT128" s="3"/>
    </row>
    <row r="129" spans="2:72" x14ac:dyDescent="0.25">
      <c r="B129" s="1"/>
      <c r="C129" s="1"/>
      <c r="D129" s="1"/>
      <c r="E129" s="1"/>
      <c r="F129" s="1"/>
      <c r="G129" s="1"/>
      <c r="H129" s="1"/>
      <c r="I129" s="1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  <c r="BO129" s="3"/>
      <c r="BP129" s="3"/>
      <c r="BQ129" s="3"/>
      <c r="BR129" s="3"/>
      <c r="BS129" s="3"/>
      <c r="BT129" s="3"/>
    </row>
    <row r="130" spans="2:72" x14ac:dyDescent="0.25">
      <c r="B130" s="1"/>
      <c r="C130" s="1"/>
      <c r="D130" s="1"/>
      <c r="E130" s="1"/>
      <c r="F130" s="1"/>
      <c r="G130" s="1"/>
      <c r="H130" s="1"/>
      <c r="I130" s="1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  <c r="BO130" s="3"/>
      <c r="BP130" s="3"/>
      <c r="BQ130" s="3"/>
      <c r="BR130" s="3"/>
      <c r="BS130" s="3"/>
      <c r="BT130" s="3"/>
    </row>
    <row r="131" spans="2:72" x14ac:dyDescent="0.25">
      <c r="B131" s="1"/>
      <c r="C131" s="1"/>
      <c r="D131" s="1"/>
      <c r="E131" s="1"/>
      <c r="F131" s="1"/>
      <c r="G131" s="1"/>
      <c r="H131" s="1"/>
      <c r="I131" s="1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  <c r="BO131" s="3"/>
      <c r="BP131" s="3"/>
      <c r="BQ131" s="3"/>
      <c r="BR131" s="3"/>
      <c r="BS131" s="3"/>
      <c r="BT131" s="3"/>
    </row>
    <row r="132" spans="2:72" x14ac:dyDescent="0.25">
      <c r="B132" s="1"/>
      <c r="C132" s="1"/>
      <c r="D132" s="1"/>
      <c r="E132" s="1"/>
      <c r="F132" s="1"/>
      <c r="G132" s="1"/>
      <c r="H132" s="1"/>
      <c r="I132" s="1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  <c r="BO132" s="3"/>
      <c r="BP132" s="3"/>
      <c r="BQ132" s="3"/>
      <c r="BR132" s="3"/>
      <c r="BS132" s="3"/>
      <c r="BT132" s="3"/>
    </row>
    <row r="133" spans="2:72" x14ac:dyDescent="0.25">
      <c r="B133" s="1"/>
      <c r="C133" s="1"/>
      <c r="D133" s="1"/>
      <c r="E133" s="1"/>
      <c r="F133" s="1"/>
      <c r="G133" s="1"/>
      <c r="H133" s="1"/>
      <c r="I133" s="1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  <c r="BO133" s="3"/>
      <c r="BP133" s="3"/>
      <c r="BQ133" s="3"/>
      <c r="BR133" s="3"/>
      <c r="BS133" s="3"/>
      <c r="BT133" s="3"/>
    </row>
    <row r="134" spans="2:72" x14ac:dyDescent="0.25">
      <c r="B134" s="1"/>
      <c r="C134" s="1"/>
      <c r="D134" s="1"/>
      <c r="E134" s="1"/>
      <c r="F134" s="1"/>
      <c r="G134" s="1"/>
      <c r="H134" s="1"/>
      <c r="I134" s="1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  <c r="BO134" s="3"/>
      <c r="BP134" s="3"/>
      <c r="BQ134" s="3"/>
      <c r="BR134" s="3"/>
      <c r="BS134" s="3"/>
      <c r="BT134" s="3"/>
    </row>
    <row r="135" spans="2:72" x14ac:dyDescent="0.25">
      <c r="B135" s="1"/>
      <c r="C135" s="1"/>
      <c r="D135" s="1"/>
      <c r="E135" s="1"/>
      <c r="F135" s="1"/>
      <c r="G135" s="1"/>
      <c r="H135" s="1"/>
      <c r="I135" s="1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  <c r="BO135" s="3"/>
      <c r="BP135" s="3"/>
      <c r="BQ135" s="3"/>
      <c r="BR135" s="3"/>
      <c r="BS135" s="3"/>
      <c r="BT135" s="3"/>
    </row>
    <row r="136" spans="2:72" x14ac:dyDescent="0.25">
      <c r="B136" s="1"/>
      <c r="C136" s="1"/>
      <c r="D136" s="1"/>
      <c r="E136" s="1"/>
      <c r="F136" s="1"/>
      <c r="G136" s="1"/>
      <c r="H136" s="1"/>
      <c r="I136" s="1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  <c r="BO136" s="3"/>
      <c r="BP136" s="3"/>
      <c r="BQ136" s="3"/>
      <c r="BR136" s="3"/>
      <c r="BS136" s="3"/>
      <c r="BT136" s="3"/>
    </row>
    <row r="137" spans="2:72" x14ac:dyDescent="0.25">
      <c r="B137" s="1"/>
      <c r="C137" s="1"/>
      <c r="D137" s="1"/>
      <c r="E137" s="1"/>
      <c r="F137" s="1"/>
      <c r="G137" s="1"/>
      <c r="H137" s="1"/>
      <c r="I137" s="1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  <c r="BO137" s="3"/>
      <c r="BP137" s="3"/>
      <c r="BQ137" s="3"/>
      <c r="BR137" s="3"/>
      <c r="BS137" s="3"/>
      <c r="BT137" s="3"/>
    </row>
    <row r="138" spans="2:72" x14ac:dyDescent="0.25">
      <c r="B138" s="1"/>
      <c r="C138" s="1"/>
      <c r="D138" s="1"/>
      <c r="E138" s="1"/>
      <c r="F138" s="1"/>
      <c r="G138" s="1"/>
      <c r="H138" s="1"/>
      <c r="I138" s="1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  <c r="BO138" s="3"/>
      <c r="BP138" s="3"/>
      <c r="BQ138" s="3"/>
      <c r="BR138" s="3"/>
      <c r="BS138" s="3"/>
      <c r="BT138" s="3"/>
    </row>
    <row r="139" spans="2:72" x14ac:dyDescent="0.25">
      <c r="B139" s="1"/>
      <c r="C139" s="1"/>
      <c r="D139" s="1"/>
      <c r="E139" s="1"/>
      <c r="F139" s="1"/>
      <c r="G139" s="1"/>
      <c r="H139" s="1"/>
      <c r="I139" s="1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  <c r="BO139" s="3"/>
      <c r="BP139" s="3"/>
      <c r="BQ139" s="3"/>
      <c r="BR139" s="3"/>
      <c r="BS139" s="3"/>
      <c r="BT139" s="3"/>
    </row>
    <row r="140" spans="2:72" x14ac:dyDescent="0.25">
      <c r="B140" s="1"/>
      <c r="C140" s="1"/>
      <c r="D140" s="1"/>
      <c r="E140" s="1"/>
      <c r="F140" s="1"/>
      <c r="G140" s="1"/>
      <c r="H140" s="1"/>
      <c r="I140" s="1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  <c r="BO140" s="3"/>
      <c r="BP140" s="3"/>
      <c r="BQ140" s="3"/>
      <c r="BR140" s="3"/>
      <c r="BS140" s="3"/>
      <c r="BT140" s="3"/>
    </row>
    <row r="141" spans="2:72" x14ac:dyDescent="0.25">
      <c r="B141" s="1"/>
      <c r="C141" s="1"/>
      <c r="D141" s="1"/>
      <c r="E141" s="1"/>
      <c r="F141" s="1"/>
      <c r="G141" s="1"/>
      <c r="H141" s="1"/>
      <c r="I141" s="1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  <c r="BO141" s="3"/>
      <c r="BP141" s="3"/>
      <c r="BQ141" s="3"/>
      <c r="BR141" s="3"/>
      <c r="BS141" s="3"/>
      <c r="BT141" s="3"/>
    </row>
    <row r="142" spans="2:72" x14ac:dyDescent="0.25">
      <c r="B142" s="1"/>
      <c r="C142" s="1"/>
      <c r="D142" s="1"/>
      <c r="E142" s="1"/>
      <c r="F142" s="1"/>
      <c r="G142" s="1"/>
      <c r="H142" s="1"/>
      <c r="I142" s="1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  <c r="BO142" s="3"/>
      <c r="BP142" s="3"/>
      <c r="BQ142" s="3"/>
      <c r="BR142" s="3"/>
      <c r="BS142" s="3"/>
      <c r="BT142" s="3"/>
    </row>
    <row r="143" spans="2:72" x14ac:dyDescent="0.25">
      <c r="B143" s="1"/>
      <c r="C143" s="1"/>
      <c r="D143" s="1"/>
      <c r="E143" s="1"/>
      <c r="F143" s="1"/>
      <c r="G143" s="1"/>
      <c r="H143" s="1"/>
      <c r="I143" s="1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  <c r="BO143" s="3"/>
      <c r="BP143" s="3"/>
      <c r="BQ143" s="3"/>
      <c r="BR143" s="3"/>
      <c r="BS143" s="3"/>
      <c r="BT143" s="3"/>
    </row>
    <row r="144" spans="2:72" x14ac:dyDescent="0.25">
      <c r="B144" s="1"/>
      <c r="C144" s="1"/>
      <c r="D144" s="1"/>
      <c r="E144" s="1"/>
      <c r="F144" s="1"/>
      <c r="G144" s="1"/>
      <c r="H144" s="1"/>
      <c r="I144" s="1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  <c r="BO144" s="3"/>
      <c r="BP144" s="3"/>
      <c r="BQ144" s="3"/>
      <c r="BR144" s="3"/>
      <c r="BS144" s="3"/>
      <c r="BT144" s="3"/>
    </row>
    <row r="145" spans="2:72" x14ac:dyDescent="0.25">
      <c r="B145" s="1"/>
      <c r="C145" s="1"/>
      <c r="D145" s="1"/>
      <c r="E145" s="1"/>
      <c r="F145" s="1"/>
      <c r="G145" s="1"/>
      <c r="H145" s="1"/>
      <c r="I145" s="1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  <c r="BO145" s="3"/>
      <c r="BP145" s="3"/>
      <c r="BQ145" s="3"/>
      <c r="BR145" s="3"/>
      <c r="BS145" s="3"/>
      <c r="BT145" s="3"/>
    </row>
    <row r="146" spans="2:72" x14ac:dyDescent="0.25">
      <c r="B146" s="1"/>
      <c r="C146" s="1"/>
      <c r="D146" s="1"/>
      <c r="E146" s="1"/>
      <c r="F146" s="1"/>
      <c r="G146" s="1"/>
      <c r="H146" s="1"/>
      <c r="I146" s="1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  <c r="BO146" s="3"/>
      <c r="BP146" s="3"/>
      <c r="BQ146" s="3"/>
      <c r="BR146" s="3"/>
      <c r="BS146" s="3"/>
      <c r="BT146" s="3"/>
    </row>
    <row r="147" spans="2:72" x14ac:dyDescent="0.25">
      <c r="B147" s="1"/>
      <c r="C147" s="1"/>
      <c r="D147" s="1"/>
      <c r="E147" s="1"/>
      <c r="F147" s="1"/>
      <c r="G147" s="1"/>
      <c r="H147" s="1"/>
      <c r="I147" s="1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  <c r="BO147" s="3"/>
      <c r="BP147" s="3"/>
      <c r="BQ147" s="3"/>
      <c r="BR147" s="3"/>
      <c r="BS147" s="3"/>
      <c r="BT147" s="3"/>
    </row>
    <row r="148" spans="2:72" x14ac:dyDescent="0.25">
      <c r="B148" s="1"/>
      <c r="C148" s="1"/>
      <c r="D148" s="1"/>
      <c r="E148" s="1"/>
      <c r="F148" s="1"/>
      <c r="G148" s="1"/>
      <c r="H148" s="1"/>
      <c r="I148" s="1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  <c r="BO148" s="3"/>
      <c r="BP148" s="3"/>
      <c r="BQ148" s="3"/>
      <c r="BR148" s="3"/>
      <c r="BS148" s="3"/>
      <c r="BT148" s="3"/>
    </row>
    <row r="149" spans="2:72" x14ac:dyDescent="0.25">
      <c r="B149" s="1"/>
      <c r="C149" s="1"/>
      <c r="D149" s="1"/>
      <c r="E149" s="1"/>
      <c r="F149" s="1"/>
      <c r="G149" s="1"/>
      <c r="H149" s="1"/>
      <c r="I149" s="1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  <c r="BO149" s="3"/>
      <c r="BP149" s="3"/>
      <c r="BQ149" s="3"/>
      <c r="BR149" s="3"/>
      <c r="BS149" s="3"/>
      <c r="BT149" s="3"/>
    </row>
    <row r="150" spans="2:72" x14ac:dyDescent="0.25">
      <c r="B150" s="1"/>
      <c r="C150" s="1"/>
      <c r="D150" s="1"/>
      <c r="E150" s="1"/>
      <c r="F150" s="1"/>
      <c r="G150" s="1"/>
      <c r="H150" s="1"/>
      <c r="I150" s="1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  <c r="BO150" s="3"/>
      <c r="BP150" s="3"/>
      <c r="BQ150" s="3"/>
      <c r="BR150" s="3"/>
      <c r="BS150" s="3"/>
      <c r="BT150" s="3"/>
    </row>
    <row r="151" spans="2:72" x14ac:dyDescent="0.25">
      <c r="B151" s="1"/>
      <c r="C151" s="1"/>
      <c r="D151" s="1"/>
      <c r="E151" s="1"/>
      <c r="F151" s="1"/>
      <c r="G151" s="1"/>
      <c r="H151" s="1"/>
      <c r="I151" s="1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  <c r="BO151" s="3"/>
      <c r="BP151" s="3"/>
      <c r="BQ151" s="3"/>
      <c r="BR151" s="3"/>
      <c r="BS151" s="3"/>
      <c r="BT151" s="3"/>
    </row>
    <row r="152" spans="2:72" x14ac:dyDescent="0.25">
      <c r="B152" s="1"/>
      <c r="C152" s="1"/>
      <c r="D152" s="1"/>
      <c r="E152" s="1"/>
      <c r="F152" s="1"/>
      <c r="G152" s="1"/>
      <c r="H152" s="1"/>
      <c r="I152" s="1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  <c r="BO152" s="3"/>
      <c r="BP152" s="3"/>
      <c r="BQ152" s="3"/>
      <c r="BR152" s="3"/>
      <c r="BS152" s="3"/>
      <c r="BT152" s="3"/>
    </row>
    <row r="153" spans="2:72" x14ac:dyDescent="0.25">
      <c r="B153" s="1"/>
      <c r="C153" s="1"/>
      <c r="D153" s="1"/>
      <c r="E153" s="1"/>
      <c r="F153" s="1"/>
      <c r="G153" s="1"/>
      <c r="H153" s="1"/>
      <c r="I153" s="1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  <c r="BO153" s="3"/>
      <c r="BP153" s="3"/>
      <c r="BQ153" s="3"/>
      <c r="BR153" s="3"/>
      <c r="BS153" s="3"/>
      <c r="BT153" s="3"/>
    </row>
    <row r="154" spans="2:72" x14ac:dyDescent="0.25">
      <c r="B154" s="1"/>
      <c r="C154" s="1"/>
      <c r="D154" s="1"/>
      <c r="E154" s="1"/>
      <c r="F154" s="1"/>
      <c r="G154" s="1"/>
      <c r="H154" s="1"/>
      <c r="I154" s="1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  <c r="BO154" s="3"/>
      <c r="BP154" s="3"/>
      <c r="BQ154" s="3"/>
      <c r="BR154" s="3"/>
      <c r="BS154" s="3"/>
      <c r="BT154" s="3"/>
    </row>
    <row r="155" spans="2:72" x14ac:dyDescent="0.25">
      <c r="B155" s="1"/>
      <c r="C155" s="1"/>
      <c r="D155" s="1"/>
      <c r="E155" s="1"/>
      <c r="F155" s="1"/>
      <c r="G155" s="1"/>
      <c r="H155" s="1"/>
      <c r="I155" s="1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  <c r="BO155" s="3"/>
      <c r="BP155" s="3"/>
      <c r="BQ155" s="3"/>
      <c r="BR155" s="3"/>
      <c r="BS155" s="3"/>
      <c r="BT155" s="3"/>
    </row>
    <row r="156" spans="2:72" x14ac:dyDescent="0.25">
      <c r="B156" s="1"/>
      <c r="C156" s="1"/>
      <c r="D156" s="1"/>
      <c r="E156" s="1"/>
      <c r="F156" s="1"/>
      <c r="G156" s="1"/>
      <c r="H156" s="1"/>
      <c r="I156" s="1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  <c r="BO156" s="3"/>
      <c r="BP156" s="3"/>
      <c r="BQ156" s="3"/>
      <c r="BR156" s="3"/>
      <c r="BS156" s="3"/>
      <c r="BT156" s="3"/>
    </row>
    <row r="157" spans="2:72" x14ac:dyDescent="0.25">
      <c r="B157" s="1"/>
      <c r="C157" s="1"/>
      <c r="D157" s="1"/>
      <c r="E157" s="1"/>
      <c r="F157" s="1"/>
      <c r="G157" s="1"/>
      <c r="H157" s="1"/>
      <c r="I157" s="1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  <c r="BO157" s="3"/>
      <c r="BP157" s="3"/>
      <c r="BQ157" s="3"/>
      <c r="BR157" s="3"/>
      <c r="BS157" s="3"/>
      <c r="BT157" s="3"/>
    </row>
    <row r="158" spans="2:72" x14ac:dyDescent="0.25">
      <c r="B158" s="1"/>
      <c r="C158" s="1"/>
      <c r="D158" s="1"/>
      <c r="E158" s="1"/>
      <c r="F158" s="1"/>
      <c r="G158" s="1"/>
      <c r="H158" s="1"/>
      <c r="I158" s="1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  <c r="BO158" s="3"/>
      <c r="BP158" s="3"/>
      <c r="BQ158" s="3"/>
      <c r="BR158" s="3"/>
      <c r="BS158" s="3"/>
      <c r="BT158" s="3"/>
    </row>
    <row r="159" spans="2:72" x14ac:dyDescent="0.25">
      <c r="B159" s="1"/>
      <c r="C159" s="1"/>
      <c r="D159" s="1"/>
      <c r="E159" s="1"/>
      <c r="F159" s="1"/>
      <c r="G159" s="1"/>
      <c r="H159" s="1"/>
      <c r="I159" s="1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  <c r="BO159" s="3"/>
      <c r="BP159" s="3"/>
      <c r="BQ159" s="3"/>
      <c r="BR159" s="3"/>
      <c r="BS159" s="3"/>
      <c r="BT159" s="3"/>
    </row>
    <row r="160" spans="2:72" x14ac:dyDescent="0.25">
      <c r="B160" s="1"/>
      <c r="C160" s="1"/>
      <c r="D160" s="1"/>
      <c r="E160" s="1"/>
      <c r="F160" s="1"/>
      <c r="G160" s="1"/>
      <c r="H160" s="1"/>
      <c r="I160" s="1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  <c r="BO160" s="3"/>
      <c r="BP160" s="3"/>
      <c r="BQ160" s="3"/>
      <c r="BR160" s="3"/>
      <c r="BS160" s="3"/>
      <c r="BT160" s="3"/>
    </row>
    <row r="161" spans="2:72" x14ac:dyDescent="0.25">
      <c r="B161" s="1"/>
      <c r="C161" s="1"/>
      <c r="D161" s="1"/>
      <c r="E161" s="1"/>
      <c r="F161" s="1"/>
      <c r="G161" s="1"/>
      <c r="H161" s="1"/>
      <c r="I161" s="1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  <c r="BO161" s="3"/>
      <c r="BP161" s="3"/>
      <c r="BQ161" s="3"/>
      <c r="BR161" s="3"/>
      <c r="BS161" s="3"/>
      <c r="BT161" s="3"/>
    </row>
    <row r="162" spans="2:72" x14ac:dyDescent="0.25">
      <c r="B162" s="1"/>
      <c r="C162" s="1"/>
      <c r="D162" s="1"/>
      <c r="E162" s="1"/>
      <c r="F162" s="1"/>
      <c r="G162" s="1"/>
      <c r="H162" s="1"/>
      <c r="I162" s="1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  <c r="BO162" s="3"/>
      <c r="BP162" s="3"/>
      <c r="BQ162" s="3"/>
      <c r="BR162" s="3"/>
      <c r="BS162" s="3"/>
      <c r="BT162" s="3"/>
    </row>
    <row r="163" spans="2:72" x14ac:dyDescent="0.25">
      <c r="B163" s="1"/>
      <c r="C163" s="1"/>
      <c r="D163" s="1"/>
      <c r="E163" s="1"/>
      <c r="F163" s="1"/>
      <c r="G163" s="1"/>
      <c r="H163" s="1"/>
      <c r="I163" s="1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  <c r="BO163" s="3"/>
      <c r="BP163" s="3"/>
      <c r="BQ163" s="3"/>
      <c r="BR163" s="3"/>
      <c r="BS163" s="3"/>
      <c r="BT163" s="3"/>
    </row>
    <row r="164" spans="2:72" x14ac:dyDescent="0.25">
      <c r="B164" s="1"/>
      <c r="C164" s="1"/>
      <c r="D164" s="1"/>
      <c r="E164" s="1"/>
      <c r="F164" s="1"/>
      <c r="G164" s="1"/>
      <c r="H164" s="1"/>
      <c r="I164" s="1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  <c r="BO164" s="3"/>
      <c r="BP164" s="3"/>
      <c r="BQ164" s="3"/>
      <c r="BR164" s="3"/>
      <c r="BS164" s="3"/>
      <c r="BT164" s="3"/>
    </row>
    <row r="165" spans="2:72" x14ac:dyDescent="0.25">
      <c r="B165" s="1"/>
      <c r="C165" s="1"/>
      <c r="D165" s="1"/>
      <c r="E165" s="1"/>
      <c r="F165" s="1"/>
      <c r="G165" s="1"/>
      <c r="H165" s="1"/>
      <c r="I165" s="1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  <c r="BO165" s="3"/>
      <c r="BP165" s="3"/>
      <c r="BQ165" s="3"/>
      <c r="BR165" s="3"/>
      <c r="BS165" s="3"/>
      <c r="BT165" s="3"/>
    </row>
    <row r="166" spans="2:72" x14ac:dyDescent="0.25">
      <c r="B166" s="1"/>
      <c r="C166" s="1"/>
      <c r="D166" s="1"/>
      <c r="E166" s="1"/>
      <c r="F166" s="1"/>
      <c r="G166" s="1"/>
      <c r="H166" s="1"/>
      <c r="I166" s="1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  <c r="BO166" s="3"/>
      <c r="BP166" s="3"/>
      <c r="BQ166" s="3"/>
      <c r="BR166" s="3"/>
      <c r="BS166" s="3"/>
      <c r="BT166" s="3"/>
    </row>
    <row r="167" spans="2:72" x14ac:dyDescent="0.25">
      <c r="B167" s="1"/>
      <c r="C167" s="1"/>
      <c r="D167" s="1"/>
      <c r="E167" s="1"/>
      <c r="F167" s="1"/>
      <c r="G167" s="1"/>
      <c r="H167" s="1"/>
      <c r="I167" s="1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  <c r="BO167" s="3"/>
      <c r="BP167" s="3"/>
      <c r="BQ167" s="3"/>
      <c r="BR167" s="3"/>
      <c r="BS167" s="3"/>
      <c r="BT167" s="3"/>
    </row>
    <row r="168" spans="2:72" x14ac:dyDescent="0.25">
      <c r="B168" s="1"/>
      <c r="C168" s="1"/>
      <c r="D168" s="1"/>
      <c r="E168" s="1"/>
      <c r="F168" s="1"/>
      <c r="G168" s="1"/>
      <c r="H168" s="1"/>
      <c r="I168" s="1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  <c r="BO168" s="3"/>
      <c r="BP168" s="3"/>
      <c r="BQ168" s="3"/>
      <c r="BR168" s="3"/>
      <c r="BS168" s="3"/>
      <c r="BT168" s="3"/>
    </row>
    <row r="169" spans="2:72" x14ac:dyDescent="0.25">
      <c r="B169" s="1"/>
      <c r="C169" s="1"/>
      <c r="D169" s="1"/>
      <c r="E169" s="1"/>
      <c r="F169" s="1"/>
      <c r="G169" s="1"/>
      <c r="H169" s="1"/>
      <c r="I169" s="1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  <c r="BO169" s="3"/>
      <c r="BP169" s="3"/>
      <c r="BQ169" s="3"/>
      <c r="BR169" s="3"/>
      <c r="BS169" s="3"/>
      <c r="BT169" s="3"/>
    </row>
    <row r="170" spans="2:72" x14ac:dyDescent="0.25">
      <c r="B170" s="1"/>
      <c r="C170" s="1"/>
      <c r="D170" s="1"/>
      <c r="E170" s="1"/>
      <c r="F170" s="1"/>
      <c r="G170" s="1"/>
      <c r="H170" s="1"/>
      <c r="I170" s="1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  <c r="BO170" s="3"/>
      <c r="BP170" s="3"/>
      <c r="BQ170" s="3"/>
      <c r="BR170" s="3"/>
      <c r="BS170" s="3"/>
      <c r="BT170" s="3"/>
    </row>
    <row r="171" spans="2:72" x14ac:dyDescent="0.25">
      <c r="B171" s="1"/>
      <c r="C171" s="1"/>
      <c r="D171" s="1"/>
      <c r="E171" s="1"/>
      <c r="F171" s="1"/>
      <c r="G171" s="1"/>
      <c r="H171" s="1"/>
      <c r="I171" s="1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  <c r="BO171" s="3"/>
      <c r="BP171" s="3"/>
      <c r="BQ171" s="3"/>
      <c r="BR171" s="3"/>
      <c r="BS171" s="3"/>
      <c r="BT171" s="3"/>
    </row>
    <row r="172" spans="2:72" x14ac:dyDescent="0.25">
      <c r="B172" s="1"/>
      <c r="C172" s="1"/>
      <c r="D172" s="1"/>
      <c r="E172" s="1"/>
      <c r="F172" s="1"/>
      <c r="G172" s="1"/>
      <c r="H172" s="1"/>
      <c r="I172" s="1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  <c r="BO172" s="3"/>
      <c r="BP172" s="3"/>
      <c r="BQ172" s="3"/>
      <c r="BR172" s="3"/>
      <c r="BS172" s="3"/>
      <c r="BT172" s="3"/>
    </row>
    <row r="173" spans="2:72" x14ac:dyDescent="0.25">
      <c r="B173" s="1"/>
      <c r="C173" s="1"/>
      <c r="D173" s="1"/>
      <c r="E173" s="1"/>
      <c r="F173" s="1"/>
      <c r="G173" s="1"/>
      <c r="H173" s="1"/>
      <c r="I173" s="1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  <c r="BO173" s="3"/>
      <c r="BP173" s="3"/>
      <c r="BQ173" s="3"/>
      <c r="BR173" s="3"/>
      <c r="BS173" s="3"/>
      <c r="BT173" s="3"/>
    </row>
    <row r="174" spans="2:72" x14ac:dyDescent="0.25">
      <c r="B174" s="1"/>
      <c r="C174" s="1"/>
      <c r="D174" s="1"/>
      <c r="E174" s="1"/>
      <c r="F174" s="1"/>
      <c r="G174" s="1"/>
      <c r="H174" s="1"/>
      <c r="I174" s="1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  <c r="BO174" s="3"/>
      <c r="BP174" s="3"/>
      <c r="BQ174" s="3"/>
      <c r="BR174" s="3"/>
      <c r="BS174" s="3"/>
      <c r="BT174" s="3"/>
    </row>
    <row r="175" spans="2:72" x14ac:dyDescent="0.25">
      <c r="B175" s="1"/>
      <c r="C175" s="1"/>
      <c r="D175" s="1"/>
      <c r="E175" s="1"/>
      <c r="F175" s="1"/>
      <c r="G175" s="1"/>
      <c r="H175" s="1"/>
      <c r="I175" s="1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  <c r="BO175" s="3"/>
      <c r="BP175" s="3"/>
      <c r="BQ175" s="3"/>
      <c r="BR175" s="3"/>
      <c r="BS175" s="3"/>
      <c r="BT175" s="3"/>
    </row>
    <row r="176" spans="2:72" x14ac:dyDescent="0.25">
      <c r="B176" s="1"/>
      <c r="C176" s="1"/>
      <c r="D176" s="1"/>
      <c r="E176" s="1"/>
      <c r="F176" s="1"/>
      <c r="G176" s="1"/>
      <c r="H176" s="1"/>
      <c r="I176" s="1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  <c r="BO176" s="3"/>
      <c r="BP176" s="3"/>
      <c r="BQ176" s="3"/>
      <c r="BR176" s="3"/>
      <c r="BS176" s="3"/>
      <c r="BT176" s="3"/>
    </row>
    <row r="177" spans="2:72" x14ac:dyDescent="0.25">
      <c r="B177" s="1"/>
      <c r="C177" s="1"/>
      <c r="D177" s="1"/>
      <c r="E177" s="1"/>
      <c r="F177" s="1"/>
      <c r="G177" s="1"/>
      <c r="H177" s="1"/>
      <c r="I177" s="1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  <c r="BO177" s="3"/>
      <c r="BP177" s="3"/>
      <c r="BQ177" s="3"/>
      <c r="BR177" s="3"/>
      <c r="BS177" s="3"/>
      <c r="BT177" s="3"/>
    </row>
    <row r="178" spans="2:72" x14ac:dyDescent="0.25">
      <c r="B178" s="1"/>
      <c r="C178" s="1"/>
      <c r="D178" s="1"/>
      <c r="E178" s="1"/>
      <c r="F178" s="1"/>
      <c r="G178" s="1"/>
      <c r="H178" s="1"/>
      <c r="I178" s="1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  <c r="BO178" s="3"/>
      <c r="BP178" s="3"/>
      <c r="BQ178" s="3"/>
      <c r="BR178" s="3"/>
      <c r="BS178" s="3"/>
      <c r="BT178" s="3"/>
    </row>
    <row r="179" spans="2:72" x14ac:dyDescent="0.25">
      <c r="B179" s="1"/>
      <c r="C179" s="1"/>
      <c r="D179" s="1"/>
      <c r="E179" s="1"/>
      <c r="F179" s="1"/>
      <c r="G179" s="1"/>
      <c r="H179" s="1"/>
      <c r="I179" s="1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  <c r="BO179" s="3"/>
      <c r="BP179" s="3"/>
      <c r="BQ179" s="3"/>
      <c r="BR179" s="3"/>
      <c r="BS179" s="3"/>
      <c r="BT179" s="3"/>
    </row>
    <row r="180" spans="2:72" x14ac:dyDescent="0.25">
      <c r="B180" s="1"/>
      <c r="C180" s="1"/>
      <c r="D180" s="1"/>
      <c r="E180" s="1"/>
      <c r="F180" s="1"/>
      <c r="G180" s="1"/>
      <c r="H180" s="1"/>
      <c r="I180" s="1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  <c r="BO180" s="3"/>
      <c r="BP180" s="3"/>
      <c r="BQ180" s="3"/>
      <c r="BR180" s="3"/>
      <c r="BS180" s="3"/>
      <c r="BT180" s="3"/>
    </row>
    <row r="181" spans="2:72" x14ac:dyDescent="0.25">
      <c r="B181" s="1"/>
      <c r="C181" s="1"/>
      <c r="D181" s="1"/>
      <c r="E181" s="1"/>
      <c r="F181" s="1"/>
      <c r="G181" s="1"/>
      <c r="H181" s="1"/>
      <c r="I181" s="1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  <c r="BO181" s="3"/>
      <c r="BP181" s="3"/>
      <c r="BQ181" s="3"/>
      <c r="BR181" s="3"/>
      <c r="BS181" s="3"/>
      <c r="BT181" s="3"/>
    </row>
    <row r="182" spans="2:72" x14ac:dyDescent="0.25">
      <c r="B182" s="1"/>
      <c r="C182" s="1"/>
      <c r="D182" s="1"/>
      <c r="E182" s="1"/>
      <c r="F182" s="1"/>
      <c r="G182" s="1"/>
      <c r="H182" s="1"/>
      <c r="I182" s="1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  <c r="BO182" s="3"/>
      <c r="BP182" s="3"/>
      <c r="BQ182" s="3"/>
      <c r="BR182" s="3"/>
      <c r="BS182" s="3"/>
      <c r="BT182" s="3"/>
    </row>
    <row r="183" spans="2:72" x14ac:dyDescent="0.25">
      <c r="B183" s="1"/>
      <c r="C183" s="1"/>
      <c r="D183" s="1"/>
      <c r="E183" s="1"/>
      <c r="F183" s="1"/>
      <c r="G183" s="1"/>
      <c r="H183" s="1"/>
      <c r="I183" s="1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  <c r="BO183" s="3"/>
      <c r="BP183" s="3"/>
      <c r="BQ183" s="3"/>
      <c r="BR183" s="3"/>
      <c r="BS183" s="3"/>
      <c r="BT183" s="3"/>
    </row>
    <row r="184" spans="2:72" x14ac:dyDescent="0.25">
      <c r="B184" s="1"/>
      <c r="C184" s="1"/>
      <c r="D184" s="1"/>
      <c r="E184" s="1"/>
      <c r="F184" s="1"/>
      <c r="G184" s="1"/>
      <c r="H184" s="1"/>
      <c r="I184" s="1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  <c r="BO184" s="3"/>
      <c r="BP184" s="3"/>
      <c r="BQ184" s="3"/>
      <c r="BR184" s="3"/>
      <c r="BS184" s="3"/>
      <c r="BT184" s="3"/>
    </row>
    <row r="185" spans="2:72" x14ac:dyDescent="0.25">
      <c r="B185" s="1"/>
      <c r="C185" s="1"/>
      <c r="D185" s="1"/>
      <c r="E185" s="1"/>
      <c r="F185" s="1"/>
      <c r="G185" s="1"/>
      <c r="H185" s="1"/>
      <c r="I185" s="1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  <c r="BO185" s="3"/>
      <c r="BP185" s="3"/>
      <c r="BQ185" s="3"/>
      <c r="BR185" s="3"/>
      <c r="BS185" s="3"/>
      <c r="BT185" s="3"/>
    </row>
    <row r="186" spans="2:72" x14ac:dyDescent="0.25">
      <c r="B186" s="1"/>
      <c r="C186" s="1"/>
      <c r="D186" s="1"/>
      <c r="E186" s="1"/>
      <c r="F186" s="1"/>
      <c r="G186" s="1"/>
      <c r="H186" s="1"/>
      <c r="I186" s="1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  <c r="BO186" s="3"/>
      <c r="BP186" s="3"/>
      <c r="BQ186" s="3"/>
      <c r="BR186" s="3"/>
      <c r="BS186" s="3"/>
      <c r="BT186" s="3"/>
    </row>
    <row r="187" spans="2:72" x14ac:dyDescent="0.25">
      <c r="B187" s="1"/>
      <c r="C187" s="1"/>
      <c r="D187" s="1"/>
      <c r="E187" s="1"/>
      <c r="F187" s="1"/>
      <c r="G187" s="1"/>
      <c r="H187" s="1"/>
      <c r="I187" s="1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  <c r="BO187" s="3"/>
      <c r="BP187" s="3"/>
      <c r="BQ187" s="3"/>
      <c r="BR187" s="3"/>
      <c r="BS187" s="3"/>
      <c r="BT187" s="3"/>
    </row>
    <row r="188" spans="2:72" x14ac:dyDescent="0.25">
      <c r="B188" s="1"/>
      <c r="C188" s="1"/>
      <c r="D188" s="1"/>
      <c r="E188" s="1"/>
      <c r="F188" s="1"/>
      <c r="G188" s="1"/>
      <c r="H188" s="1"/>
      <c r="I188" s="1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  <c r="BO188" s="3"/>
      <c r="BP188" s="3"/>
      <c r="BQ188" s="3"/>
      <c r="BR188" s="3"/>
      <c r="BS188" s="3"/>
      <c r="BT188" s="3"/>
    </row>
    <row r="189" spans="2:72" x14ac:dyDescent="0.25">
      <c r="B189" s="1"/>
      <c r="C189" s="1"/>
      <c r="D189" s="1"/>
      <c r="E189" s="1"/>
      <c r="F189" s="1"/>
      <c r="G189" s="1"/>
      <c r="H189" s="1"/>
      <c r="I189" s="1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  <c r="BO189" s="3"/>
      <c r="BP189" s="3"/>
      <c r="BQ189" s="3"/>
      <c r="BR189" s="3"/>
      <c r="BS189" s="3"/>
      <c r="BT189" s="3"/>
    </row>
    <row r="190" spans="2:72" x14ac:dyDescent="0.25">
      <c r="B190" s="1"/>
      <c r="C190" s="1"/>
      <c r="D190" s="1"/>
      <c r="E190" s="1"/>
      <c r="F190" s="1"/>
      <c r="G190" s="1"/>
      <c r="H190" s="1"/>
      <c r="I190" s="1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  <c r="BO190" s="3"/>
      <c r="BP190" s="3"/>
      <c r="BQ190" s="3"/>
      <c r="BR190" s="3"/>
      <c r="BS190" s="3"/>
      <c r="BT190" s="3"/>
    </row>
    <row r="191" spans="2:72" x14ac:dyDescent="0.25">
      <c r="B191" s="1"/>
      <c r="C191" s="1"/>
      <c r="D191" s="1"/>
      <c r="E191" s="1"/>
      <c r="F191" s="1"/>
      <c r="G191" s="1"/>
      <c r="H191" s="1"/>
      <c r="I191" s="1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  <c r="BO191" s="3"/>
      <c r="BP191" s="3"/>
      <c r="BQ191" s="3"/>
      <c r="BR191" s="3"/>
      <c r="BS191" s="3"/>
      <c r="BT191" s="3"/>
    </row>
    <row r="192" spans="2:72" x14ac:dyDescent="0.25">
      <c r="B192" s="1"/>
      <c r="C192" s="1"/>
      <c r="D192" s="1"/>
      <c r="E192" s="1"/>
      <c r="F192" s="1"/>
      <c r="G192" s="1"/>
      <c r="H192" s="1"/>
      <c r="I192" s="1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  <c r="BO192" s="3"/>
      <c r="BP192" s="3"/>
      <c r="BQ192" s="3"/>
      <c r="BR192" s="3"/>
      <c r="BS192" s="3"/>
      <c r="BT192" s="3"/>
    </row>
    <row r="193" spans="2:72" x14ac:dyDescent="0.25">
      <c r="B193" s="1"/>
      <c r="C193" s="1"/>
      <c r="D193" s="1"/>
      <c r="E193" s="1"/>
      <c r="F193" s="1"/>
      <c r="G193" s="1"/>
      <c r="H193" s="1"/>
      <c r="I193" s="1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  <c r="BO193" s="3"/>
      <c r="BP193" s="3"/>
      <c r="BQ193" s="3"/>
      <c r="BR193" s="3"/>
      <c r="BS193" s="3"/>
      <c r="BT193" s="3"/>
    </row>
    <row r="194" spans="2:72" x14ac:dyDescent="0.25">
      <c r="B194" s="1"/>
      <c r="C194" s="1"/>
      <c r="D194" s="1"/>
      <c r="E194" s="1"/>
      <c r="F194" s="1"/>
      <c r="G194" s="1"/>
      <c r="H194" s="1"/>
      <c r="I194" s="1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  <c r="BO194" s="3"/>
      <c r="BP194" s="3"/>
      <c r="BQ194" s="3"/>
      <c r="BR194" s="3"/>
      <c r="BS194" s="3"/>
      <c r="BT194" s="3"/>
    </row>
    <row r="195" spans="2:72" x14ac:dyDescent="0.25">
      <c r="B195" s="1"/>
      <c r="C195" s="1"/>
      <c r="D195" s="1"/>
      <c r="E195" s="1"/>
      <c r="F195" s="1"/>
      <c r="G195" s="1"/>
      <c r="H195" s="1"/>
      <c r="I195" s="1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  <c r="BO195" s="3"/>
      <c r="BP195" s="3"/>
      <c r="BQ195" s="3"/>
      <c r="BR195" s="3"/>
      <c r="BS195" s="3"/>
      <c r="BT195" s="3"/>
    </row>
    <row r="196" spans="2:72" x14ac:dyDescent="0.25">
      <c r="B196" s="1"/>
      <c r="C196" s="1"/>
      <c r="D196" s="1"/>
      <c r="E196" s="1"/>
      <c r="F196" s="1"/>
      <c r="G196" s="1"/>
      <c r="H196" s="1"/>
      <c r="I196" s="1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  <c r="BO196" s="3"/>
      <c r="BP196" s="3"/>
      <c r="BQ196" s="3"/>
      <c r="BR196" s="3"/>
      <c r="BS196" s="3"/>
      <c r="BT196" s="3"/>
    </row>
    <row r="197" spans="2:72" x14ac:dyDescent="0.25">
      <c r="B197" s="1"/>
      <c r="C197" s="1"/>
      <c r="D197" s="1"/>
      <c r="E197" s="1"/>
      <c r="F197" s="1"/>
      <c r="G197" s="1"/>
      <c r="H197" s="1"/>
      <c r="I197" s="1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  <c r="BO197" s="3"/>
      <c r="BP197" s="3"/>
      <c r="BQ197" s="3"/>
      <c r="BR197" s="3"/>
      <c r="BS197" s="3"/>
      <c r="BT197" s="3"/>
    </row>
    <row r="198" spans="2:72" x14ac:dyDescent="0.25">
      <c r="B198" s="1"/>
      <c r="C198" s="1"/>
      <c r="D198" s="1"/>
      <c r="E198" s="1"/>
      <c r="F198" s="1"/>
      <c r="G198" s="1"/>
      <c r="H198" s="1"/>
      <c r="I198" s="1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  <c r="BO198" s="3"/>
      <c r="BP198" s="3"/>
      <c r="BQ198" s="3"/>
      <c r="BR198" s="3"/>
      <c r="BS198" s="3"/>
      <c r="BT198" s="3"/>
    </row>
    <row r="199" spans="2:72" x14ac:dyDescent="0.25">
      <c r="B199" s="1"/>
      <c r="C199" s="1"/>
      <c r="D199" s="1"/>
      <c r="E199" s="1"/>
      <c r="F199" s="1"/>
      <c r="G199" s="1"/>
      <c r="H199" s="1"/>
      <c r="I199" s="1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  <c r="BO199" s="3"/>
      <c r="BP199" s="3"/>
      <c r="BQ199" s="3"/>
      <c r="BR199" s="3"/>
      <c r="BS199" s="3"/>
      <c r="BT199" s="3"/>
    </row>
    <row r="200" spans="2:72" x14ac:dyDescent="0.25">
      <c r="B200" s="1"/>
      <c r="C200" s="1"/>
      <c r="D200" s="1"/>
      <c r="E200" s="1"/>
      <c r="F200" s="1"/>
      <c r="G200" s="1"/>
      <c r="H200" s="1"/>
      <c r="I200" s="1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  <c r="BO200" s="3"/>
      <c r="BP200" s="3"/>
      <c r="BQ200" s="3"/>
      <c r="BR200" s="3"/>
      <c r="BS200" s="3"/>
      <c r="BT200" s="3"/>
    </row>
    <row r="201" spans="2:72" x14ac:dyDescent="0.25">
      <c r="B201" s="1"/>
      <c r="C201" s="1"/>
      <c r="D201" s="1"/>
      <c r="E201" s="1"/>
      <c r="F201" s="1"/>
      <c r="G201" s="1"/>
      <c r="H201" s="1"/>
      <c r="I201" s="1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  <c r="BO201" s="3"/>
      <c r="BP201" s="3"/>
      <c r="BQ201" s="3"/>
      <c r="BR201" s="3"/>
      <c r="BS201" s="3"/>
      <c r="BT201" s="3"/>
    </row>
    <row r="202" spans="2:72" x14ac:dyDescent="0.25">
      <c r="B202" s="1"/>
      <c r="C202" s="1"/>
      <c r="D202" s="1"/>
      <c r="E202" s="1"/>
      <c r="F202" s="1"/>
      <c r="G202" s="1"/>
      <c r="H202" s="1"/>
      <c r="I202" s="1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  <c r="BO202" s="3"/>
      <c r="BP202" s="3"/>
      <c r="BQ202" s="3"/>
      <c r="BR202" s="3"/>
      <c r="BS202" s="3"/>
      <c r="BT202" s="3"/>
    </row>
    <row r="203" spans="2:72" x14ac:dyDescent="0.25">
      <c r="B203" s="1"/>
      <c r="C203" s="1"/>
      <c r="D203" s="1"/>
      <c r="E203" s="1"/>
      <c r="F203" s="1"/>
      <c r="G203" s="1"/>
      <c r="H203" s="1"/>
      <c r="I203" s="1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  <c r="BO203" s="3"/>
      <c r="BP203" s="3"/>
      <c r="BQ203" s="3"/>
      <c r="BR203" s="3"/>
      <c r="BS203" s="3"/>
      <c r="BT203" s="3"/>
    </row>
    <row r="204" spans="2:72" x14ac:dyDescent="0.25">
      <c r="B204" s="1"/>
      <c r="C204" s="1"/>
      <c r="D204" s="1"/>
      <c r="E204" s="1"/>
      <c r="F204" s="1"/>
      <c r="G204" s="1"/>
      <c r="H204" s="1"/>
      <c r="I204" s="1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  <c r="BO204" s="3"/>
      <c r="BP204" s="3"/>
      <c r="BQ204" s="3"/>
      <c r="BR204" s="3"/>
      <c r="BS204" s="3"/>
      <c r="BT204" s="3"/>
    </row>
    <row r="205" spans="2:72" x14ac:dyDescent="0.25">
      <c r="B205" s="1"/>
      <c r="C205" s="1"/>
      <c r="D205" s="1"/>
      <c r="E205" s="1"/>
      <c r="F205" s="1"/>
      <c r="G205" s="1"/>
      <c r="H205" s="1"/>
      <c r="I205" s="1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  <c r="BO205" s="3"/>
      <c r="BP205" s="3"/>
      <c r="BQ205" s="3"/>
      <c r="BR205" s="3"/>
      <c r="BS205" s="3"/>
      <c r="BT205" s="3"/>
    </row>
    <row r="206" spans="2:72" x14ac:dyDescent="0.25">
      <c r="B206" s="1"/>
      <c r="C206" s="1"/>
      <c r="D206" s="1"/>
      <c r="E206" s="1"/>
      <c r="F206" s="1"/>
      <c r="G206" s="1"/>
      <c r="H206" s="1"/>
      <c r="I206" s="1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  <c r="BO206" s="3"/>
      <c r="BP206" s="3"/>
      <c r="BQ206" s="3"/>
      <c r="BR206" s="3"/>
      <c r="BS206" s="3"/>
      <c r="BT206" s="3"/>
    </row>
    <row r="207" spans="2:72" x14ac:dyDescent="0.25">
      <c r="B207" s="1"/>
      <c r="C207" s="1"/>
      <c r="D207" s="1"/>
      <c r="E207" s="1"/>
      <c r="F207" s="1"/>
      <c r="G207" s="1"/>
      <c r="H207" s="1"/>
      <c r="I207" s="1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  <c r="BO207" s="3"/>
      <c r="BP207" s="3"/>
      <c r="BQ207" s="3"/>
      <c r="BR207" s="3"/>
      <c r="BS207" s="3"/>
      <c r="BT207" s="3"/>
    </row>
    <row r="208" spans="2:72" x14ac:dyDescent="0.25">
      <c r="B208" s="1"/>
      <c r="C208" s="1"/>
      <c r="D208" s="1"/>
      <c r="E208" s="1"/>
      <c r="F208" s="1"/>
      <c r="G208" s="1"/>
      <c r="H208" s="1"/>
      <c r="I208" s="1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  <c r="BO208" s="3"/>
      <c r="BP208" s="3"/>
      <c r="BQ208" s="3"/>
      <c r="BR208" s="3"/>
      <c r="BS208" s="3"/>
      <c r="BT208" s="3"/>
    </row>
    <row r="209" spans="2:72" x14ac:dyDescent="0.25">
      <c r="B209" s="1"/>
      <c r="C209" s="1"/>
      <c r="D209" s="1"/>
      <c r="E209" s="1"/>
      <c r="F209" s="1"/>
      <c r="G209" s="1"/>
      <c r="H209" s="1"/>
      <c r="I209" s="1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  <c r="BO209" s="3"/>
      <c r="BP209" s="3"/>
      <c r="BQ209" s="3"/>
      <c r="BR209" s="3"/>
      <c r="BS209" s="3"/>
      <c r="BT209" s="3"/>
    </row>
    <row r="210" spans="2:72" x14ac:dyDescent="0.25">
      <c r="B210" s="1"/>
      <c r="C210" s="1"/>
      <c r="D210" s="1"/>
      <c r="E210" s="1"/>
      <c r="F210" s="1"/>
      <c r="G210" s="1"/>
      <c r="H210" s="1"/>
      <c r="I210" s="1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  <c r="BO210" s="3"/>
      <c r="BP210" s="3"/>
      <c r="BQ210" s="3"/>
      <c r="BR210" s="3"/>
      <c r="BS210" s="3"/>
      <c r="BT210" s="3"/>
    </row>
    <row r="211" spans="2:72" x14ac:dyDescent="0.25">
      <c r="B211" s="1"/>
      <c r="C211" s="1"/>
      <c r="D211" s="1"/>
      <c r="E211" s="1"/>
      <c r="F211" s="1"/>
      <c r="G211" s="1"/>
      <c r="H211" s="1"/>
      <c r="I211" s="1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  <c r="BO211" s="3"/>
      <c r="BP211" s="3"/>
      <c r="BQ211" s="3"/>
      <c r="BR211" s="3"/>
      <c r="BS211" s="3"/>
      <c r="BT211" s="3"/>
    </row>
    <row r="212" spans="2:72" x14ac:dyDescent="0.25">
      <c r="B212" s="1"/>
      <c r="C212" s="1"/>
      <c r="D212" s="1"/>
      <c r="E212" s="1"/>
      <c r="F212" s="1"/>
      <c r="G212" s="1"/>
      <c r="H212" s="1"/>
      <c r="I212" s="1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  <c r="BO212" s="3"/>
      <c r="BP212" s="3"/>
      <c r="BQ212" s="3"/>
      <c r="BR212" s="3"/>
      <c r="BS212" s="3"/>
      <c r="BT212" s="3"/>
    </row>
    <row r="213" spans="2:72" x14ac:dyDescent="0.25">
      <c r="B213" s="1"/>
      <c r="C213" s="1"/>
      <c r="D213" s="1"/>
      <c r="E213" s="1"/>
      <c r="F213" s="1"/>
      <c r="G213" s="1"/>
      <c r="H213" s="1"/>
      <c r="I213" s="1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  <c r="BO213" s="3"/>
      <c r="BP213" s="3"/>
      <c r="BQ213" s="3"/>
      <c r="BR213" s="3"/>
      <c r="BS213" s="3"/>
      <c r="BT213" s="3"/>
    </row>
    <row r="214" spans="2:72" x14ac:dyDescent="0.25">
      <c r="B214" s="1"/>
      <c r="C214" s="1"/>
      <c r="D214" s="1"/>
      <c r="E214" s="1"/>
      <c r="F214" s="1"/>
      <c r="G214" s="1"/>
      <c r="H214" s="1"/>
      <c r="I214" s="1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  <c r="BO214" s="3"/>
      <c r="BP214" s="3"/>
      <c r="BQ214" s="3"/>
      <c r="BR214" s="3"/>
      <c r="BS214" s="3"/>
      <c r="BT214" s="3"/>
    </row>
    <row r="215" spans="2:72" x14ac:dyDescent="0.25">
      <c r="B215" s="1"/>
      <c r="C215" s="1"/>
      <c r="D215" s="1"/>
      <c r="E215" s="1"/>
      <c r="F215" s="1"/>
      <c r="G215" s="1"/>
      <c r="H215" s="1"/>
      <c r="I215" s="1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  <c r="BO215" s="3"/>
      <c r="BP215" s="3"/>
      <c r="BQ215" s="3"/>
      <c r="BR215" s="3"/>
      <c r="BS215" s="3"/>
      <c r="BT215" s="3"/>
    </row>
    <row r="216" spans="2:72" x14ac:dyDescent="0.25">
      <c r="B216" s="1"/>
      <c r="C216" s="1"/>
      <c r="D216" s="1"/>
      <c r="E216" s="1"/>
      <c r="F216" s="1"/>
      <c r="G216" s="1"/>
      <c r="H216" s="1"/>
      <c r="I216" s="1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  <c r="BO216" s="3"/>
      <c r="BP216" s="3"/>
      <c r="BQ216" s="3"/>
      <c r="BR216" s="3"/>
      <c r="BS216" s="3"/>
      <c r="BT216" s="3"/>
    </row>
    <row r="217" spans="2:72" x14ac:dyDescent="0.25">
      <c r="B217" s="1"/>
      <c r="C217" s="1"/>
      <c r="D217" s="1"/>
      <c r="E217" s="1"/>
      <c r="F217" s="1"/>
      <c r="G217" s="1"/>
      <c r="H217" s="1"/>
      <c r="I217" s="1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  <c r="BO217" s="3"/>
      <c r="BP217" s="3"/>
      <c r="BQ217" s="3"/>
      <c r="BR217" s="3"/>
      <c r="BS217" s="3"/>
      <c r="BT217" s="3"/>
    </row>
    <row r="218" spans="2:72" x14ac:dyDescent="0.25">
      <c r="B218" s="1"/>
      <c r="C218" s="1"/>
      <c r="D218" s="1"/>
      <c r="E218" s="1"/>
      <c r="F218" s="1"/>
      <c r="G218" s="1"/>
      <c r="H218" s="1"/>
      <c r="I218" s="1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  <c r="BO218" s="3"/>
      <c r="BP218" s="3"/>
      <c r="BQ218" s="3"/>
      <c r="BR218" s="3"/>
      <c r="BS218" s="3"/>
      <c r="BT218" s="3"/>
    </row>
    <row r="219" spans="2:72" x14ac:dyDescent="0.25">
      <c r="B219" s="1"/>
      <c r="C219" s="1"/>
      <c r="D219" s="1"/>
      <c r="E219" s="1"/>
      <c r="F219" s="1"/>
      <c r="G219" s="1"/>
      <c r="H219" s="1"/>
      <c r="I219" s="1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  <c r="BO219" s="3"/>
      <c r="BP219" s="3"/>
      <c r="BQ219" s="3"/>
      <c r="BR219" s="3"/>
      <c r="BS219" s="3"/>
      <c r="BT219" s="3"/>
    </row>
    <row r="220" spans="2:72" x14ac:dyDescent="0.25">
      <c r="B220" s="1"/>
      <c r="C220" s="1"/>
      <c r="D220" s="1"/>
      <c r="E220" s="1"/>
      <c r="F220" s="1"/>
      <c r="G220" s="1"/>
      <c r="H220" s="1"/>
      <c r="I220" s="1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  <c r="BO220" s="3"/>
      <c r="BP220" s="3"/>
      <c r="BQ220" s="3"/>
      <c r="BR220" s="3"/>
      <c r="BS220" s="3"/>
      <c r="BT220" s="3"/>
    </row>
    <row r="221" spans="2:72" x14ac:dyDescent="0.25">
      <c r="B221" s="1"/>
      <c r="C221" s="1"/>
      <c r="D221" s="1"/>
      <c r="E221" s="1"/>
      <c r="F221" s="1"/>
      <c r="G221" s="1"/>
      <c r="H221" s="1"/>
      <c r="I221" s="1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  <c r="BO221" s="3"/>
      <c r="BP221" s="3"/>
      <c r="BQ221" s="3"/>
      <c r="BR221" s="3"/>
      <c r="BS221" s="3"/>
      <c r="BT221" s="3"/>
    </row>
    <row r="222" spans="2:72" x14ac:dyDescent="0.25">
      <c r="B222" s="1"/>
      <c r="C222" s="1"/>
      <c r="D222" s="1"/>
      <c r="E222" s="1"/>
      <c r="F222" s="1"/>
      <c r="G222" s="1"/>
      <c r="H222" s="1"/>
      <c r="I222" s="1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  <c r="BO222" s="3"/>
      <c r="BP222" s="3"/>
      <c r="BQ222" s="3"/>
      <c r="BR222" s="3"/>
      <c r="BS222" s="3"/>
      <c r="BT222" s="3"/>
    </row>
    <row r="223" spans="2:72" x14ac:dyDescent="0.25">
      <c r="B223" s="1"/>
      <c r="C223" s="1"/>
      <c r="D223" s="1"/>
      <c r="E223" s="1"/>
      <c r="F223" s="1"/>
      <c r="G223" s="1"/>
      <c r="H223" s="1"/>
      <c r="I223" s="1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  <c r="BO223" s="3"/>
      <c r="BP223" s="3"/>
      <c r="BQ223" s="3"/>
      <c r="BR223" s="3"/>
      <c r="BS223" s="3"/>
      <c r="BT223" s="3"/>
    </row>
    <row r="224" spans="2:72" x14ac:dyDescent="0.25">
      <c r="B224" s="1"/>
      <c r="C224" s="1"/>
      <c r="D224" s="1"/>
      <c r="E224" s="1"/>
      <c r="F224" s="1"/>
      <c r="G224" s="1"/>
      <c r="H224" s="1"/>
      <c r="I224" s="1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  <c r="BO224" s="3"/>
      <c r="BP224" s="3"/>
      <c r="BQ224" s="3"/>
      <c r="BR224" s="3"/>
      <c r="BS224" s="3"/>
      <c r="BT224" s="3"/>
    </row>
    <row r="225" spans="2:72" x14ac:dyDescent="0.25">
      <c r="B225" s="1"/>
      <c r="C225" s="1"/>
      <c r="D225" s="1"/>
      <c r="E225" s="1"/>
      <c r="F225" s="1"/>
      <c r="G225" s="1"/>
      <c r="H225" s="1"/>
      <c r="I225" s="1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  <c r="BO225" s="3"/>
      <c r="BP225" s="3"/>
      <c r="BQ225" s="3"/>
      <c r="BR225" s="3"/>
      <c r="BS225" s="3"/>
      <c r="BT225" s="3"/>
    </row>
    <row r="226" spans="2:72" x14ac:dyDescent="0.25">
      <c r="B226" s="1"/>
      <c r="C226" s="1"/>
      <c r="D226" s="1"/>
      <c r="E226" s="1"/>
      <c r="F226" s="1"/>
      <c r="G226" s="1"/>
      <c r="H226" s="1"/>
      <c r="I226" s="1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  <c r="BO226" s="3"/>
      <c r="BP226" s="3"/>
      <c r="BQ226" s="3"/>
      <c r="BR226" s="3"/>
      <c r="BS226" s="3"/>
      <c r="BT226" s="3"/>
    </row>
    <row r="227" spans="2:72" x14ac:dyDescent="0.25">
      <c r="B227" s="1"/>
      <c r="C227" s="1"/>
      <c r="D227" s="1"/>
      <c r="E227" s="1"/>
      <c r="F227" s="1"/>
      <c r="G227" s="1"/>
      <c r="H227" s="1"/>
      <c r="I227" s="1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  <c r="BO227" s="3"/>
      <c r="BP227" s="3"/>
      <c r="BQ227" s="3"/>
      <c r="BR227" s="3"/>
      <c r="BS227" s="3"/>
      <c r="BT227" s="3"/>
    </row>
    <row r="228" spans="2:72" x14ac:dyDescent="0.25">
      <c r="B228" s="1"/>
      <c r="C228" s="1"/>
      <c r="D228" s="1"/>
      <c r="E228" s="1"/>
      <c r="F228" s="1"/>
      <c r="G228" s="1"/>
      <c r="H228" s="1"/>
      <c r="I228" s="1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  <c r="BO228" s="3"/>
      <c r="BP228" s="3"/>
      <c r="BQ228" s="3"/>
      <c r="BR228" s="3"/>
      <c r="BS228" s="3"/>
      <c r="BT228" s="3"/>
    </row>
    <row r="229" spans="2:72" x14ac:dyDescent="0.25">
      <c r="B229" s="1"/>
      <c r="C229" s="1"/>
      <c r="D229" s="1"/>
      <c r="E229" s="1"/>
      <c r="F229" s="1"/>
      <c r="G229" s="1"/>
      <c r="H229" s="1"/>
      <c r="I229" s="1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  <c r="BO229" s="3"/>
      <c r="BP229" s="3"/>
      <c r="BQ229" s="3"/>
      <c r="BR229" s="3"/>
      <c r="BS229" s="3"/>
      <c r="BT229" s="3"/>
    </row>
    <row r="230" spans="2:72" x14ac:dyDescent="0.25">
      <c r="B230" s="1"/>
      <c r="C230" s="1"/>
      <c r="D230" s="1"/>
      <c r="E230" s="1"/>
      <c r="F230" s="1"/>
      <c r="G230" s="1"/>
      <c r="H230" s="1"/>
      <c r="I230" s="1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  <c r="BO230" s="3"/>
      <c r="BP230" s="3"/>
      <c r="BQ230" s="3"/>
      <c r="BR230" s="3"/>
      <c r="BS230" s="3"/>
      <c r="BT230" s="3"/>
    </row>
    <row r="231" spans="2:72" x14ac:dyDescent="0.25">
      <c r="B231" s="1"/>
      <c r="C231" s="1"/>
      <c r="D231" s="1"/>
      <c r="E231" s="1"/>
      <c r="F231" s="1"/>
      <c r="G231" s="1"/>
      <c r="H231" s="1"/>
      <c r="I231" s="1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  <c r="BO231" s="3"/>
      <c r="BP231" s="3"/>
      <c r="BQ231" s="3"/>
      <c r="BR231" s="3"/>
      <c r="BS231" s="3"/>
      <c r="BT231" s="3"/>
    </row>
    <row r="232" spans="2:72" x14ac:dyDescent="0.25">
      <c r="B232" s="1"/>
      <c r="C232" s="1"/>
      <c r="D232" s="1"/>
      <c r="E232" s="1"/>
      <c r="F232" s="1"/>
      <c r="G232" s="1"/>
      <c r="H232" s="1"/>
      <c r="I232" s="1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  <c r="BO232" s="3"/>
      <c r="BP232" s="3"/>
      <c r="BQ232" s="3"/>
      <c r="BR232" s="3"/>
      <c r="BS232" s="3"/>
      <c r="BT232" s="3"/>
    </row>
    <row r="233" spans="2:72" x14ac:dyDescent="0.25">
      <c r="B233" s="1"/>
      <c r="C233" s="1"/>
      <c r="D233" s="1"/>
      <c r="E233" s="1"/>
      <c r="F233" s="1"/>
      <c r="G233" s="1"/>
      <c r="H233" s="1"/>
      <c r="I233" s="1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  <c r="BO233" s="3"/>
      <c r="BP233" s="3"/>
      <c r="BQ233" s="3"/>
      <c r="BR233" s="3"/>
      <c r="BS233" s="3"/>
      <c r="BT233" s="3"/>
    </row>
    <row r="234" spans="2:72" x14ac:dyDescent="0.25">
      <c r="B234" s="1"/>
      <c r="C234" s="1"/>
      <c r="D234" s="1"/>
      <c r="E234" s="1"/>
      <c r="F234" s="1"/>
      <c r="G234" s="1"/>
      <c r="H234" s="1"/>
      <c r="I234" s="1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  <c r="BO234" s="3"/>
      <c r="BP234" s="3"/>
      <c r="BQ234" s="3"/>
      <c r="BR234" s="3"/>
      <c r="BS234" s="3"/>
      <c r="BT234" s="3"/>
    </row>
    <row r="235" spans="2:72" x14ac:dyDescent="0.25">
      <c r="B235" s="1"/>
      <c r="C235" s="1"/>
      <c r="D235" s="1"/>
      <c r="E235" s="1"/>
      <c r="F235" s="1"/>
      <c r="G235" s="1"/>
      <c r="H235" s="1"/>
      <c r="I235" s="1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  <c r="BO235" s="3"/>
      <c r="BP235" s="3"/>
      <c r="BQ235" s="3"/>
      <c r="BR235" s="3"/>
      <c r="BS235" s="3"/>
      <c r="BT235" s="3"/>
    </row>
    <row r="236" spans="2:72" x14ac:dyDescent="0.25">
      <c r="B236" s="1"/>
      <c r="C236" s="1"/>
      <c r="D236" s="1"/>
      <c r="E236" s="1"/>
      <c r="F236" s="1"/>
      <c r="G236" s="1"/>
      <c r="H236" s="1"/>
      <c r="I236" s="1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  <c r="BO236" s="3"/>
      <c r="BP236" s="3"/>
      <c r="BQ236" s="3"/>
      <c r="BR236" s="3"/>
      <c r="BS236" s="3"/>
      <c r="BT236" s="3"/>
    </row>
    <row r="237" spans="2:72" x14ac:dyDescent="0.25">
      <c r="B237" s="1"/>
      <c r="C237" s="1"/>
      <c r="D237" s="1"/>
      <c r="E237" s="1"/>
      <c r="F237" s="1"/>
      <c r="G237" s="1"/>
      <c r="H237" s="1"/>
      <c r="I237" s="1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  <c r="BO237" s="3"/>
      <c r="BP237" s="3"/>
      <c r="BQ237" s="3"/>
      <c r="BR237" s="3"/>
      <c r="BS237" s="3"/>
      <c r="BT237" s="3"/>
    </row>
    <row r="238" spans="2:72" x14ac:dyDescent="0.25">
      <c r="B238" s="1"/>
      <c r="C238" s="1"/>
      <c r="D238" s="1"/>
      <c r="E238" s="1"/>
      <c r="F238" s="1"/>
      <c r="G238" s="1"/>
      <c r="H238" s="1"/>
      <c r="I238" s="1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  <c r="BO238" s="3"/>
      <c r="BP238" s="3"/>
      <c r="BQ238" s="3"/>
      <c r="BR238" s="3"/>
      <c r="BS238" s="3"/>
      <c r="BT238" s="3"/>
    </row>
    <row r="239" spans="2:72" x14ac:dyDescent="0.25">
      <c r="B239" s="1"/>
      <c r="C239" s="1"/>
      <c r="D239" s="1"/>
      <c r="E239" s="1"/>
      <c r="F239" s="1"/>
      <c r="G239" s="1"/>
      <c r="H239" s="1"/>
      <c r="I239" s="1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  <c r="BO239" s="3"/>
      <c r="BP239" s="3"/>
      <c r="BQ239" s="3"/>
      <c r="BR239" s="3"/>
      <c r="BS239" s="3"/>
      <c r="BT239" s="3"/>
    </row>
    <row r="240" spans="2:72" x14ac:dyDescent="0.25">
      <c r="B240" s="1"/>
      <c r="C240" s="1"/>
      <c r="D240" s="1"/>
      <c r="E240" s="1"/>
      <c r="F240" s="1"/>
      <c r="G240" s="1"/>
      <c r="H240" s="1"/>
      <c r="I240" s="1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  <c r="BO240" s="3"/>
      <c r="BP240" s="3"/>
      <c r="BQ240" s="3"/>
      <c r="BR240" s="3"/>
      <c r="BS240" s="3"/>
      <c r="BT240" s="3"/>
    </row>
    <row r="241" spans="2:72" x14ac:dyDescent="0.25">
      <c r="B241" s="1"/>
      <c r="C241" s="1"/>
      <c r="D241" s="1"/>
      <c r="E241" s="1"/>
      <c r="F241" s="1"/>
      <c r="G241" s="1"/>
      <c r="H241" s="1"/>
      <c r="I241" s="1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  <c r="BO241" s="3"/>
      <c r="BP241" s="3"/>
      <c r="BQ241" s="3"/>
      <c r="BR241" s="3"/>
      <c r="BS241" s="3"/>
      <c r="BT241" s="3"/>
    </row>
    <row r="242" spans="2:72" x14ac:dyDescent="0.25">
      <c r="B242" s="1"/>
      <c r="C242" s="1"/>
      <c r="D242" s="1"/>
      <c r="E242" s="1"/>
      <c r="F242" s="1"/>
      <c r="G242" s="1"/>
      <c r="H242" s="1"/>
      <c r="I242" s="1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  <c r="BO242" s="3"/>
      <c r="BP242" s="3"/>
      <c r="BQ242" s="3"/>
      <c r="BR242" s="3"/>
      <c r="BS242" s="3"/>
      <c r="BT242" s="3"/>
    </row>
    <row r="243" spans="2:72" x14ac:dyDescent="0.25">
      <c r="B243" s="1"/>
      <c r="C243" s="1"/>
      <c r="D243" s="1"/>
      <c r="E243" s="1"/>
      <c r="F243" s="1"/>
      <c r="G243" s="1"/>
      <c r="H243" s="1"/>
      <c r="I243" s="1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  <c r="BO243" s="3"/>
      <c r="BP243" s="3"/>
      <c r="BQ243" s="3"/>
      <c r="BR243" s="3"/>
      <c r="BS243" s="3"/>
      <c r="BT243" s="3"/>
    </row>
    <row r="244" spans="2:72" x14ac:dyDescent="0.25">
      <c r="B244" s="1"/>
      <c r="C244" s="1"/>
      <c r="D244" s="1"/>
      <c r="E244" s="1"/>
      <c r="F244" s="1"/>
      <c r="G244" s="1"/>
      <c r="H244" s="1"/>
      <c r="I244" s="1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  <c r="BO244" s="3"/>
      <c r="BP244" s="3"/>
      <c r="BQ244" s="3"/>
      <c r="BR244" s="3"/>
      <c r="BS244" s="3"/>
      <c r="BT244" s="3"/>
    </row>
    <row r="245" spans="2:72" x14ac:dyDescent="0.25">
      <c r="B245" s="1"/>
      <c r="C245" s="1"/>
      <c r="D245" s="1"/>
      <c r="E245" s="1"/>
      <c r="F245" s="1"/>
      <c r="G245" s="1"/>
      <c r="H245" s="1"/>
      <c r="I245" s="1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  <c r="BO245" s="3"/>
      <c r="BP245" s="3"/>
      <c r="BQ245" s="3"/>
      <c r="BR245" s="3"/>
      <c r="BS245" s="3"/>
      <c r="BT245" s="3"/>
    </row>
    <row r="246" spans="2:72" x14ac:dyDescent="0.25">
      <c r="B246" s="1"/>
      <c r="C246" s="1"/>
      <c r="D246" s="1"/>
      <c r="E246" s="1"/>
      <c r="F246" s="1"/>
      <c r="G246" s="1"/>
      <c r="H246" s="1"/>
      <c r="I246" s="1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  <c r="BO246" s="3"/>
      <c r="BP246" s="3"/>
      <c r="BQ246" s="3"/>
      <c r="BR246" s="3"/>
      <c r="BS246" s="3"/>
      <c r="BT246" s="3"/>
    </row>
    <row r="247" spans="2:72" x14ac:dyDescent="0.25">
      <c r="B247" s="1"/>
      <c r="C247" s="1"/>
      <c r="D247" s="1"/>
      <c r="E247" s="1"/>
      <c r="F247" s="1"/>
      <c r="G247" s="1"/>
      <c r="H247" s="1"/>
      <c r="I247" s="1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  <c r="BO247" s="3"/>
      <c r="BP247" s="3"/>
      <c r="BQ247" s="3"/>
      <c r="BR247" s="3"/>
      <c r="BS247" s="3"/>
      <c r="BT247" s="3"/>
    </row>
    <row r="248" spans="2:72" x14ac:dyDescent="0.25">
      <c r="B248" s="1"/>
      <c r="C248" s="1"/>
      <c r="D248" s="1"/>
      <c r="E248" s="1"/>
      <c r="F248" s="1"/>
      <c r="G248" s="1"/>
      <c r="H248" s="1"/>
      <c r="I248" s="1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  <c r="BO248" s="3"/>
      <c r="BP248" s="3"/>
      <c r="BQ248" s="3"/>
      <c r="BR248" s="3"/>
      <c r="BS248" s="3"/>
      <c r="BT248" s="3"/>
    </row>
    <row r="249" spans="2:72" x14ac:dyDescent="0.25">
      <c r="B249" s="1"/>
      <c r="C249" s="1"/>
      <c r="D249" s="1"/>
      <c r="E249" s="1"/>
      <c r="F249" s="1"/>
      <c r="G249" s="1"/>
      <c r="H249" s="1"/>
      <c r="I249" s="1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  <c r="BO249" s="3"/>
      <c r="BP249" s="3"/>
      <c r="BQ249" s="3"/>
      <c r="BR249" s="3"/>
      <c r="BS249" s="3"/>
      <c r="BT249" s="3"/>
    </row>
    <row r="250" spans="2:72" x14ac:dyDescent="0.25">
      <c r="B250" s="1"/>
      <c r="C250" s="1"/>
      <c r="D250" s="1"/>
      <c r="E250" s="1"/>
      <c r="F250" s="1"/>
      <c r="G250" s="1"/>
      <c r="H250" s="1"/>
      <c r="I250" s="1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  <c r="BO250" s="3"/>
      <c r="BP250" s="3"/>
      <c r="BQ250" s="3"/>
      <c r="BR250" s="3"/>
      <c r="BS250" s="3"/>
      <c r="BT250" s="3"/>
    </row>
    <row r="251" spans="2:72" x14ac:dyDescent="0.25">
      <c r="B251" s="1"/>
      <c r="C251" s="1"/>
      <c r="D251" s="1"/>
      <c r="E251" s="1"/>
      <c r="F251" s="1"/>
      <c r="G251" s="1"/>
      <c r="H251" s="1"/>
      <c r="I251" s="1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  <c r="BO251" s="3"/>
      <c r="BP251" s="3"/>
      <c r="BQ251" s="3"/>
      <c r="BR251" s="3"/>
      <c r="BS251" s="3"/>
      <c r="BT251" s="3"/>
    </row>
    <row r="252" spans="2:72" x14ac:dyDescent="0.25">
      <c r="B252" s="1"/>
      <c r="C252" s="1"/>
      <c r="D252" s="1"/>
      <c r="E252" s="1"/>
      <c r="F252" s="1"/>
      <c r="G252" s="1"/>
      <c r="H252" s="1"/>
      <c r="I252" s="1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  <c r="BO252" s="3"/>
      <c r="BP252" s="3"/>
      <c r="BQ252" s="3"/>
      <c r="BR252" s="3"/>
      <c r="BS252" s="3"/>
      <c r="BT252" s="3"/>
    </row>
    <row r="253" spans="2:72" x14ac:dyDescent="0.25">
      <c r="B253" s="1"/>
      <c r="C253" s="1"/>
      <c r="D253" s="1"/>
      <c r="E253" s="1"/>
      <c r="F253" s="1"/>
      <c r="G253" s="1"/>
      <c r="H253" s="1"/>
      <c r="I253" s="1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  <c r="BO253" s="3"/>
      <c r="BP253" s="3"/>
      <c r="BQ253" s="3"/>
      <c r="BR253" s="3"/>
      <c r="BS253" s="3"/>
      <c r="BT253" s="3"/>
    </row>
    <row r="254" spans="2:72" x14ac:dyDescent="0.25">
      <c r="B254" s="1"/>
      <c r="C254" s="1"/>
      <c r="D254" s="1"/>
      <c r="E254" s="1"/>
      <c r="F254" s="1"/>
      <c r="G254" s="1"/>
      <c r="H254" s="1"/>
      <c r="I254" s="1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  <c r="BO254" s="3"/>
      <c r="BP254" s="3"/>
      <c r="BQ254" s="3"/>
      <c r="BR254" s="3"/>
      <c r="BS254" s="3"/>
      <c r="BT254" s="3"/>
    </row>
    <row r="255" spans="2:72" x14ac:dyDescent="0.25">
      <c r="B255" s="1"/>
      <c r="C255" s="1"/>
      <c r="D255" s="1"/>
      <c r="E255" s="1"/>
      <c r="F255" s="1"/>
      <c r="G255" s="1"/>
      <c r="H255" s="1"/>
      <c r="I255" s="1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  <c r="BO255" s="3"/>
      <c r="BP255" s="3"/>
      <c r="BQ255" s="3"/>
      <c r="BR255" s="3"/>
      <c r="BS255" s="3"/>
      <c r="BT255" s="3"/>
    </row>
    <row r="256" spans="2:72" x14ac:dyDescent="0.25">
      <c r="B256" s="1"/>
      <c r="C256" s="1"/>
      <c r="D256" s="1"/>
      <c r="E256" s="1"/>
      <c r="F256" s="1"/>
      <c r="G256" s="1"/>
      <c r="H256" s="1"/>
      <c r="I256" s="1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  <c r="BO256" s="3"/>
      <c r="BP256" s="3"/>
      <c r="BQ256" s="3"/>
      <c r="BR256" s="3"/>
      <c r="BS256" s="3"/>
      <c r="BT256" s="3"/>
    </row>
    <row r="257" spans="2:72" x14ac:dyDescent="0.25">
      <c r="B257" s="1"/>
      <c r="C257" s="1"/>
      <c r="D257" s="1"/>
      <c r="E257" s="1"/>
      <c r="F257" s="1"/>
      <c r="G257" s="1"/>
      <c r="H257" s="1"/>
      <c r="I257" s="1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  <c r="BO257" s="3"/>
      <c r="BP257" s="3"/>
      <c r="BQ257" s="3"/>
      <c r="BR257" s="3"/>
      <c r="BS257" s="3"/>
      <c r="BT257" s="3"/>
    </row>
    <row r="258" spans="2:72" x14ac:dyDescent="0.25">
      <c r="B258" s="1"/>
      <c r="C258" s="1"/>
      <c r="D258" s="1"/>
      <c r="E258" s="1"/>
      <c r="F258" s="1"/>
      <c r="G258" s="1"/>
      <c r="H258" s="1"/>
      <c r="I258" s="1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  <c r="BO258" s="3"/>
      <c r="BP258" s="3"/>
      <c r="BQ258" s="3"/>
      <c r="BR258" s="3"/>
      <c r="BS258" s="3"/>
      <c r="BT258" s="3"/>
    </row>
    <row r="259" spans="2:72" x14ac:dyDescent="0.25">
      <c r="B259" s="1"/>
      <c r="C259" s="1"/>
      <c r="D259" s="1"/>
      <c r="E259" s="1"/>
      <c r="F259" s="1"/>
      <c r="G259" s="1"/>
      <c r="H259" s="1"/>
      <c r="I259" s="1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  <c r="BO259" s="3"/>
      <c r="BP259" s="3"/>
      <c r="BQ259" s="3"/>
      <c r="BR259" s="3"/>
      <c r="BS259" s="3"/>
      <c r="BT259" s="3"/>
    </row>
    <row r="260" spans="2:72" x14ac:dyDescent="0.25">
      <c r="B260" s="1"/>
      <c r="C260" s="1"/>
      <c r="D260" s="1"/>
      <c r="E260" s="1"/>
      <c r="F260" s="1"/>
      <c r="G260" s="1"/>
      <c r="H260" s="1"/>
      <c r="I260" s="1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  <c r="BO260" s="3"/>
      <c r="BP260" s="3"/>
      <c r="BQ260" s="3"/>
      <c r="BR260" s="3"/>
      <c r="BS260" s="3"/>
      <c r="BT260" s="3"/>
    </row>
    <row r="261" spans="2:72" x14ac:dyDescent="0.25">
      <c r="B261" s="1"/>
      <c r="C261" s="1"/>
      <c r="D261" s="1"/>
      <c r="E261" s="1"/>
      <c r="F261" s="1"/>
      <c r="G261" s="1"/>
      <c r="H261" s="1"/>
      <c r="I261" s="1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  <c r="BO261" s="3"/>
      <c r="BP261" s="3"/>
      <c r="BQ261" s="3"/>
      <c r="BR261" s="3"/>
      <c r="BS261" s="3"/>
      <c r="BT261" s="3"/>
    </row>
    <row r="262" spans="2:72" x14ac:dyDescent="0.25">
      <c r="B262" s="1"/>
      <c r="C262" s="1"/>
      <c r="D262" s="1"/>
      <c r="E262" s="1"/>
      <c r="F262" s="1"/>
      <c r="G262" s="1"/>
      <c r="H262" s="1"/>
      <c r="I262" s="1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  <c r="BO262" s="3"/>
      <c r="BP262" s="3"/>
      <c r="BQ262" s="3"/>
      <c r="BR262" s="3"/>
      <c r="BS262" s="3"/>
      <c r="BT262" s="3"/>
    </row>
    <row r="263" spans="2:72" x14ac:dyDescent="0.25">
      <c r="B263" s="1"/>
      <c r="C263" s="1"/>
      <c r="D263" s="1"/>
      <c r="E263" s="1"/>
      <c r="F263" s="1"/>
      <c r="G263" s="1"/>
      <c r="H263" s="1"/>
      <c r="I263" s="1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  <c r="BO263" s="3"/>
      <c r="BP263" s="3"/>
      <c r="BQ263" s="3"/>
      <c r="BR263" s="3"/>
      <c r="BS263" s="3"/>
      <c r="BT263" s="3"/>
    </row>
    <row r="264" spans="2:72" x14ac:dyDescent="0.25">
      <c r="B264" s="1"/>
      <c r="C264" s="1"/>
      <c r="D264" s="1"/>
      <c r="E264" s="1"/>
      <c r="F264" s="1"/>
      <c r="G264" s="1"/>
      <c r="H264" s="1"/>
      <c r="I264" s="1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  <c r="BO264" s="3"/>
      <c r="BP264" s="3"/>
      <c r="BQ264" s="3"/>
      <c r="BR264" s="3"/>
      <c r="BS264" s="3"/>
      <c r="BT264" s="3"/>
    </row>
    <row r="265" spans="2:72" x14ac:dyDescent="0.25">
      <c r="B265" s="1"/>
      <c r="C265" s="1"/>
      <c r="D265" s="1"/>
      <c r="E265" s="1"/>
      <c r="F265" s="1"/>
      <c r="G265" s="1"/>
      <c r="H265" s="1"/>
      <c r="I265" s="1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  <c r="BO265" s="3"/>
      <c r="BP265" s="3"/>
      <c r="BQ265" s="3"/>
      <c r="BR265" s="3"/>
      <c r="BS265" s="3"/>
      <c r="BT265" s="3"/>
    </row>
    <row r="266" spans="2:72" x14ac:dyDescent="0.25">
      <c r="B266" s="1"/>
      <c r="C266" s="1"/>
      <c r="D266" s="1"/>
      <c r="E266" s="1"/>
      <c r="F266" s="1"/>
      <c r="G266" s="1"/>
      <c r="H266" s="1"/>
      <c r="I266" s="1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  <c r="BO266" s="3"/>
      <c r="BP266" s="3"/>
      <c r="BQ266" s="3"/>
      <c r="BR266" s="3"/>
      <c r="BS266" s="3"/>
      <c r="BT266" s="3"/>
    </row>
    <row r="267" spans="2:72" x14ac:dyDescent="0.25">
      <c r="B267" s="1"/>
      <c r="C267" s="1"/>
      <c r="D267" s="1"/>
      <c r="E267" s="1"/>
      <c r="F267" s="1"/>
      <c r="G267" s="1"/>
      <c r="H267" s="1"/>
      <c r="I267" s="1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  <c r="BO267" s="3"/>
      <c r="BP267" s="3"/>
      <c r="BQ267" s="3"/>
      <c r="BR267" s="3"/>
      <c r="BS267" s="3"/>
      <c r="BT267" s="3"/>
    </row>
    <row r="268" spans="2:72" x14ac:dyDescent="0.25">
      <c r="B268" s="1"/>
      <c r="C268" s="1"/>
      <c r="D268" s="1"/>
      <c r="E268" s="1"/>
      <c r="F268" s="1"/>
      <c r="G268" s="1"/>
      <c r="H268" s="1"/>
      <c r="I268" s="1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  <c r="BO268" s="3"/>
      <c r="BP268" s="3"/>
      <c r="BQ268" s="3"/>
      <c r="BR268" s="3"/>
      <c r="BS268" s="3"/>
      <c r="BT268" s="3"/>
    </row>
    <row r="269" spans="2:72" x14ac:dyDescent="0.25">
      <c r="B269" s="1"/>
      <c r="C269" s="1"/>
      <c r="D269" s="1"/>
      <c r="E269" s="1"/>
      <c r="F269" s="1"/>
      <c r="G269" s="1"/>
      <c r="H269" s="1"/>
      <c r="I269" s="1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  <c r="BO269" s="3"/>
      <c r="BP269" s="3"/>
      <c r="BQ269" s="3"/>
      <c r="BR269" s="3"/>
      <c r="BS269" s="3"/>
      <c r="BT269" s="3"/>
    </row>
    <row r="270" spans="2:72" x14ac:dyDescent="0.25">
      <c r="B270" s="1"/>
      <c r="C270" s="1"/>
      <c r="D270" s="1"/>
      <c r="E270" s="1"/>
      <c r="F270" s="1"/>
      <c r="G270" s="1"/>
      <c r="H270" s="1"/>
      <c r="I270" s="1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  <c r="BO270" s="3"/>
      <c r="BP270" s="3"/>
      <c r="BQ270" s="3"/>
      <c r="BR270" s="3"/>
      <c r="BS270" s="3"/>
      <c r="BT270" s="3"/>
    </row>
    <row r="271" spans="2:72" x14ac:dyDescent="0.25">
      <c r="B271" s="1"/>
      <c r="C271" s="1"/>
      <c r="D271" s="1"/>
      <c r="E271" s="1"/>
      <c r="F271" s="1"/>
      <c r="G271" s="1"/>
      <c r="H271" s="1"/>
      <c r="I271" s="1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  <c r="BO271" s="3"/>
      <c r="BP271" s="3"/>
      <c r="BQ271" s="3"/>
      <c r="BR271" s="3"/>
      <c r="BS271" s="3"/>
      <c r="BT271" s="3"/>
    </row>
    <row r="272" spans="2:72" x14ac:dyDescent="0.25">
      <c r="B272" s="1"/>
      <c r="C272" s="1"/>
      <c r="D272" s="1"/>
      <c r="E272" s="1"/>
      <c r="F272" s="1"/>
      <c r="G272" s="1"/>
      <c r="H272" s="1"/>
      <c r="I272" s="1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  <c r="BO272" s="3"/>
      <c r="BP272" s="3"/>
      <c r="BQ272" s="3"/>
      <c r="BR272" s="3"/>
      <c r="BS272" s="3"/>
      <c r="BT272" s="3"/>
    </row>
    <row r="273" spans="2:72" x14ac:dyDescent="0.25">
      <c r="B273" s="1"/>
      <c r="C273" s="1"/>
      <c r="D273" s="1"/>
      <c r="E273" s="1"/>
      <c r="F273" s="1"/>
      <c r="G273" s="1"/>
      <c r="H273" s="1"/>
      <c r="I273" s="1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  <c r="BO273" s="3"/>
      <c r="BP273" s="3"/>
      <c r="BQ273" s="3"/>
      <c r="BR273" s="3"/>
      <c r="BS273" s="3"/>
      <c r="BT273" s="3"/>
    </row>
    <row r="274" spans="2:72" x14ac:dyDescent="0.25">
      <c r="B274" s="1"/>
      <c r="C274" s="1"/>
      <c r="D274" s="1"/>
      <c r="E274" s="1"/>
      <c r="F274" s="1"/>
      <c r="G274" s="1"/>
      <c r="H274" s="1"/>
      <c r="I274" s="1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  <c r="BO274" s="3"/>
      <c r="BP274" s="3"/>
      <c r="BQ274" s="3"/>
      <c r="BR274" s="3"/>
      <c r="BS274" s="3"/>
      <c r="BT274" s="3"/>
    </row>
    <row r="275" spans="2:72" x14ac:dyDescent="0.25">
      <c r="B275" s="1"/>
      <c r="C275" s="1"/>
      <c r="D275" s="1"/>
      <c r="E275" s="1"/>
      <c r="F275" s="1"/>
      <c r="G275" s="1"/>
      <c r="H275" s="1"/>
      <c r="I275" s="1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  <c r="BO275" s="3"/>
      <c r="BP275" s="3"/>
      <c r="BQ275" s="3"/>
      <c r="BR275" s="3"/>
      <c r="BS275" s="3"/>
      <c r="BT275" s="3"/>
    </row>
    <row r="276" spans="2:72" x14ac:dyDescent="0.25">
      <c r="B276" s="1"/>
      <c r="C276" s="1"/>
      <c r="D276" s="1"/>
      <c r="E276" s="1"/>
      <c r="F276" s="1"/>
      <c r="G276" s="1"/>
      <c r="H276" s="1"/>
      <c r="I276" s="1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  <c r="BO276" s="3"/>
      <c r="BP276" s="3"/>
      <c r="BQ276" s="3"/>
      <c r="BR276" s="3"/>
      <c r="BS276" s="3"/>
      <c r="BT276" s="3"/>
    </row>
    <row r="277" spans="2:72" x14ac:dyDescent="0.25">
      <c r="B277" s="1"/>
      <c r="C277" s="1"/>
      <c r="D277" s="1"/>
      <c r="E277" s="1"/>
      <c r="F277" s="1"/>
      <c r="G277" s="1"/>
      <c r="H277" s="1"/>
      <c r="I277" s="1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  <c r="BO277" s="3"/>
      <c r="BP277" s="3"/>
      <c r="BQ277" s="3"/>
      <c r="BR277" s="3"/>
      <c r="BS277" s="3"/>
      <c r="BT277" s="3"/>
    </row>
    <row r="278" spans="2:72" x14ac:dyDescent="0.25">
      <c r="B278" s="1"/>
      <c r="C278" s="1"/>
      <c r="D278" s="1"/>
      <c r="E278" s="1"/>
      <c r="F278" s="1"/>
      <c r="G278" s="1"/>
      <c r="H278" s="1"/>
      <c r="I278" s="1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  <c r="BO278" s="3"/>
      <c r="BP278" s="3"/>
      <c r="BQ278" s="3"/>
      <c r="BR278" s="3"/>
      <c r="BS278" s="3"/>
      <c r="BT278" s="3"/>
    </row>
    <row r="279" spans="2:72" x14ac:dyDescent="0.25">
      <c r="B279" s="1"/>
      <c r="C279" s="1"/>
      <c r="D279" s="1"/>
      <c r="E279" s="1"/>
      <c r="F279" s="1"/>
      <c r="G279" s="1"/>
      <c r="H279" s="1"/>
      <c r="I279" s="1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  <c r="BO279" s="3"/>
      <c r="BP279" s="3"/>
      <c r="BQ279" s="3"/>
      <c r="BR279" s="3"/>
      <c r="BS279" s="3"/>
      <c r="BT279" s="3"/>
    </row>
    <row r="280" spans="2:72" x14ac:dyDescent="0.25">
      <c r="B280" s="1"/>
      <c r="C280" s="1"/>
      <c r="D280" s="1"/>
      <c r="E280" s="1"/>
      <c r="F280" s="1"/>
      <c r="G280" s="1"/>
      <c r="H280" s="1"/>
      <c r="I280" s="1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  <c r="BO280" s="3"/>
      <c r="BP280" s="3"/>
      <c r="BQ280" s="3"/>
      <c r="BR280" s="3"/>
      <c r="BS280" s="3"/>
      <c r="BT280" s="3"/>
    </row>
    <row r="281" spans="2:72" x14ac:dyDescent="0.25">
      <c r="B281" s="1"/>
      <c r="C281" s="1"/>
      <c r="D281" s="1"/>
      <c r="E281" s="1"/>
      <c r="F281" s="1"/>
      <c r="G281" s="1"/>
      <c r="H281" s="1"/>
      <c r="I281" s="1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  <c r="BO281" s="3"/>
      <c r="BP281" s="3"/>
      <c r="BQ281" s="3"/>
      <c r="BR281" s="3"/>
      <c r="BS281" s="3"/>
      <c r="BT281" s="3"/>
    </row>
    <row r="282" spans="2:72" x14ac:dyDescent="0.25">
      <c r="B282" s="1"/>
      <c r="C282" s="1"/>
      <c r="D282" s="1"/>
      <c r="E282" s="1"/>
      <c r="F282" s="1"/>
      <c r="G282" s="1"/>
      <c r="H282" s="1"/>
      <c r="I282" s="1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  <c r="BO282" s="3"/>
      <c r="BP282" s="3"/>
      <c r="BQ282" s="3"/>
      <c r="BR282" s="3"/>
      <c r="BS282" s="3"/>
      <c r="BT282" s="3"/>
    </row>
    <row r="283" spans="2:72" x14ac:dyDescent="0.25">
      <c r="B283" s="1"/>
      <c r="C283" s="1"/>
      <c r="D283" s="1"/>
      <c r="E283" s="1"/>
      <c r="F283" s="1"/>
      <c r="G283" s="1"/>
      <c r="H283" s="1"/>
      <c r="I283" s="1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  <c r="BO283" s="3"/>
      <c r="BP283" s="3"/>
      <c r="BQ283" s="3"/>
      <c r="BR283" s="3"/>
      <c r="BS283" s="3"/>
      <c r="BT283" s="3"/>
    </row>
    <row r="284" spans="2:72" x14ac:dyDescent="0.25">
      <c r="B284" s="1"/>
      <c r="C284" s="1"/>
      <c r="D284" s="1"/>
      <c r="E284" s="1"/>
      <c r="F284" s="1"/>
      <c r="G284" s="1"/>
      <c r="H284" s="1"/>
      <c r="I284" s="1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  <c r="BO284" s="3"/>
      <c r="BP284" s="3"/>
      <c r="BQ284" s="3"/>
      <c r="BR284" s="3"/>
      <c r="BS284" s="3"/>
      <c r="BT284" s="3"/>
    </row>
    <row r="285" spans="2:72" x14ac:dyDescent="0.25">
      <c r="B285" s="1"/>
      <c r="C285" s="1"/>
      <c r="D285" s="1"/>
      <c r="E285" s="1"/>
      <c r="F285" s="1"/>
      <c r="G285" s="1"/>
      <c r="H285" s="1"/>
      <c r="I285" s="1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  <c r="BO285" s="3"/>
      <c r="BP285" s="3"/>
      <c r="BQ285" s="3"/>
      <c r="BR285" s="3"/>
      <c r="BS285" s="3"/>
      <c r="BT285" s="3"/>
    </row>
    <row r="286" spans="2:72" x14ac:dyDescent="0.25">
      <c r="B286" s="1"/>
      <c r="C286" s="1"/>
      <c r="D286" s="1"/>
      <c r="E286" s="1"/>
      <c r="F286" s="1"/>
      <c r="G286" s="1"/>
      <c r="H286" s="1"/>
      <c r="I286" s="1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  <c r="BO286" s="3"/>
      <c r="BP286" s="3"/>
      <c r="BQ286" s="3"/>
      <c r="BR286" s="3"/>
      <c r="BS286" s="3"/>
      <c r="BT286" s="3"/>
    </row>
    <row r="287" spans="2:72" x14ac:dyDescent="0.25">
      <c r="B287" s="1"/>
      <c r="C287" s="1"/>
      <c r="D287" s="1"/>
      <c r="E287" s="1"/>
      <c r="F287" s="1"/>
      <c r="G287" s="1"/>
      <c r="H287" s="1"/>
      <c r="I287" s="1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  <c r="BO287" s="3"/>
      <c r="BP287" s="3"/>
      <c r="BQ287" s="3"/>
      <c r="BR287" s="3"/>
      <c r="BS287" s="3"/>
      <c r="BT287" s="3"/>
    </row>
    <row r="288" spans="2:72" x14ac:dyDescent="0.25">
      <c r="B288" s="1"/>
      <c r="C288" s="1"/>
      <c r="D288" s="1"/>
      <c r="E288" s="1"/>
      <c r="F288" s="1"/>
      <c r="G288" s="1"/>
      <c r="H288" s="1"/>
      <c r="I288" s="1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  <c r="BO288" s="3"/>
      <c r="BP288" s="3"/>
      <c r="BQ288" s="3"/>
      <c r="BR288" s="3"/>
      <c r="BS288" s="3"/>
      <c r="BT288" s="3"/>
    </row>
    <row r="289" spans="2:72" x14ac:dyDescent="0.25">
      <c r="B289" s="1"/>
      <c r="C289" s="1"/>
      <c r="D289" s="1"/>
      <c r="E289" s="1"/>
      <c r="F289" s="1"/>
      <c r="G289" s="1"/>
      <c r="H289" s="1"/>
      <c r="I289" s="1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  <c r="BO289" s="3"/>
      <c r="BP289" s="3"/>
      <c r="BQ289" s="3"/>
      <c r="BR289" s="3"/>
      <c r="BS289" s="3"/>
      <c r="BT289" s="3"/>
    </row>
    <row r="290" spans="2:72" x14ac:dyDescent="0.25">
      <c r="B290" s="1"/>
      <c r="C290" s="1"/>
      <c r="D290" s="1"/>
      <c r="E290" s="1"/>
      <c r="F290" s="1"/>
      <c r="G290" s="1"/>
      <c r="H290" s="1"/>
      <c r="I290" s="1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  <c r="BO290" s="3"/>
      <c r="BP290" s="3"/>
      <c r="BQ290" s="3"/>
      <c r="BR290" s="3"/>
      <c r="BS290" s="3"/>
      <c r="BT290" s="3"/>
    </row>
    <row r="291" spans="2:72" x14ac:dyDescent="0.25">
      <c r="B291" s="1"/>
      <c r="C291" s="1"/>
      <c r="D291" s="1"/>
      <c r="E291" s="1"/>
      <c r="F291" s="1"/>
      <c r="G291" s="1"/>
      <c r="H291" s="1"/>
      <c r="I291" s="1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  <c r="BO291" s="3"/>
      <c r="BP291" s="3"/>
      <c r="BQ291" s="3"/>
      <c r="BR291" s="3"/>
      <c r="BS291" s="3"/>
      <c r="BT291" s="3"/>
    </row>
    <row r="292" spans="2:72" x14ac:dyDescent="0.25">
      <c r="B292" s="1"/>
      <c r="C292" s="1"/>
      <c r="D292" s="1"/>
      <c r="E292" s="1"/>
      <c r="F292" s="1"/>
      <c r="G292" s="1"/>
      <c r="H292" s="1"/>
      <c r="I292" s="1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  <c r="BO292" s="3"/>
      <c r="BP292" s="3"/>
      <c r="BQ292" s="3"/>
      <c r="BR292" s="3"/>
      <c r="BS292" s="3"/>
      <c r="BT292" s="3"/>
    </row>
    <row r="293" spans="2:72" x14ac:dyDescent="0.25">
      <c r="B293" s="1"/>
      <c r="C293" s="1"/>
      <c r="D293" s="1"/>
      <c r="E293" s="1"/>
      <c r="F293" s="1"/>
      <c r="G293" s="1"/>
      <c r="H293" s="1"/>
      <c r="I293" s="1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  <c r="BO293" s="3"/>
      <c r="BP293" s="3"/>
      <c r="BQ293" s="3"/>
      <c r="BR293" s="3"/>
      <c r="BS293" s="3"/>
      <c r="BT293" s="3"/>
    </row>
    <row r="294" spans="2:72" x14ac:dyDescent="0.25">
      <c r="B294" s="1"/>
      <c r="C294" s="1"/>
      <c r="D294" s="1"/>
      <c r="E294" s="1"/>
      <c r="F294" s="1"/>
      <c r="G294" s="1"/>
      <c r="H294" s="1"/>
      <c r="I294" s="1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  <c r="BO294" s="3"/>
      <c r="BP294" s="3"/>
      <c r="BQ294" s="3"/>
      <c r="BR294" s="3"/>
      <c r="BS294" s="3"/>
      <c r="BT294" s="3"/>
    </row>
    <row r="295" spans="2:72" x14ac:dyDescent="0.25">
      <c r="B295" s="1"/>
      <c r="C295" s="1"/>
      <c r="D295" s="1"/>
      <c r="E295" s="1"/>
      <c r="F295" s="1"/>
      <c r="G295" s="1"/>
      <c r="H295" s="1"/>
      <c r="I295" s="1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  <c r="BO295" s="3"/>
      <c r="BP295" s="3"/>
      <c r="BQ295" s="3"/>
      <c r="BR295" s="3"/>
      <c r="BS295" s="3"/>
      <c r="BT295" s="3"/>
    </row>
    <row r="296" spans="2:72" x14ac:dyDescent="0.25">
      <c r="B296" s="1"/>
      <c r="C296" s="1"/>
      <c r="D296" s="1"/>
      <c r="E296" s="1"/>
      <c r="F296" s="1"/>
      <c r="G296" s="1"/>
      <c r="H296" s="1"/>
      <c r="I296" s="1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  <c r="BO296" s="3"/>
      <c r="BP296" s="3"/>
      <c r="BQ296" s="3"/>
      <c r="BR296" s="3"/>
      <c r="BS296" s="3"/>
      <c r="BT296" s="3"/>
    </row>
    <row r="297" spans="2:72" x14ac:dyDescent="0.25">
      <c r="B297" s="1"/>
      <c r="C297" s="1"/>
      <c r="D297" s="1"/>
      <c r="E297" s="1"/>
      <c r="F297" s="1"/>
      <c r="G297" s="1"/>
      <c r="H297" s="1"/>
      <c r="I297" s="1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  <c r="BO297" s="3"/>
      <c r="BP297" s="3"/>
      <c r="BQ297" s="3"/>
      <c r="BR297" s="3"/>
      <c r="BS297" s="3"/>
      <c r="BT297" s="3"/>
    </row>
    <row r="298" spans="2:72" x14ac:dyDescent="0.25">
      <c r="B298" s="1"/>
      <c r="C298" s="1"/>
      <c r="D298" s="1"/>
      <c r="E298" s="1"/>
      <c r="F298" s="1"/>
      <c r="G298" s="1"/>
      <c r="H298" s="1"/>
      <c r="I298" s="1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  <c r="BO298" s="3"/>
      <c r="BP298" s="3"/>
      <c r="BQ298" s="3"/>
      <c r="BR298" s="3"/>
      <c r="BS298" s="3"/>
      <c r="BT298" s="3"/>
    </row>
    <row r="299" spans="2:72" x14ac:dyDescent="0.25">
      <c r="B299" s="1"/>
      <c r="C299" s="1"/>
      <c r="D299" s="1"/>
      <c r="E299" s="1"/>
      <c r="F299" s="1"/>
      <c r="G299" s="1"/>
      <c r="H299" s="1"/>
      <c r="I299" s="1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  <c r="BO299" s="3"/>
      <c r="BP299" s="3"/>
      <c r="BQ299" s="3"/>
      <c r="BR299" s="3"/>
      <c r="BS299" s="3"/>
      <c r="BT299" s="3"/>
    </row>
    <row r="300" spans="2:72" x14ac:dyDescent="0.25">
      <c r="B300" s="1"/>
      <c r="C300" s="1"/>
      <c r="D300" s="1"/>
      <c r="E300" s="1"/>
      <c r="F300" s="1"/>
      <c r="G300" s="1"/>
      <c r="H300" s="1"/>
      <c r="I300" s="1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  <c r="BO300" s="3"/>
      <c r="BP300" s="3"/>
      <c r="BQ300" s="3"/>
      <c r="BR300" s="3"/>
      <c r="BS300" s="3"/>
      <c r="BT300" s="3"/>
    </row>
    <row r="301" spans="2:72" x14ac:dyDescent="0.25">
      <c r="B301" s="1"/>
      <c r="C301" s="1"/>
      <c r="D301" s="1"/>
      <c r="E301" s="1"/>
      <c r="F301" s="1"/>
      <c r="G301" s="1"/>
      <c r="H301" s="1"/>
      <c r="I301" s="1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  <c r="BO301" s="3"/>
      <c r="BP301" s="3"/>
      <c r="BQ301" s="3"/>
      <c r="BR301" s="3"/>
      <c r="BS301" s="3"/>
      <c r="BT301" s="3"/>
    </row>
    <row r="302" spans="2:72" x14ac:dyDescent="0.25">
      <c r="B302" s="1"/>
      <c r="C302" s="1"/>
      <c r="D302" s="1"/>
      <c r="E302" s="1"/>
      <c r="F302" s="1"/>
      <c r="G302" s="1"/>
      <c r="H302" s="1"/>
      <c r="I302" s="1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  <c r="BO302" s="3"/>
      <c r="BP302" s="3"/>
      <c r="BQ302" s="3"/>
      <c r="BR302" s="3"/>
      <c r="BS302" s="3"/>
      <c r="BT302" s="3"/>
    </row>
    <row r="303" spans="2:72" x14ac:dyDescent="0.25">
      <c r="B303" s="1"/>
      <c r="C303" s="1"/>
      <c r="D303" s="1"/>
      <c r="E303" s="1"/>
      <c r="F303" s="1"/>
      <c r="G303" s="1"/>
      <c r="H303" s="1"/>
      <c r="I303" s="1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  <c r="BO303" s="3"/>
      <c r="BP303" s="3"/>
      <c r="BQ303" s="3"/>
      <c r="BR303" s="3"/>
      <c r="BS303" s="3"/>
      <c r="BT303" s="3"/>
    </row>
    <row r="304" spans="2:72" x14ac:dyDescent="0.25">
      <c r="B304" s="1"/>
      <c r="C304" s="1"/>
      <c r="D304" s="1"/>
      <c r="E304" s="1"/>
      <c r="F304" s="1"/>
      <c r="G304" s="1"/>
      <c r="H304" s="1"/>
      <c r="I304" s="1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  <c r="BO304" s="3"/>
      <c r="BP304" s="3"/>
      <c r="BQ304" s="3"/>
      <c r="BR304" s="3"/>
      <c r="BS304" s="3"/>
      <c r="BT304" s="3"/>
    </row>
    <row r="305" spans="2:72" x14ac:dyDescent="0.25">
      <c r="B305" s="1"/>
      <c r="C305" s="1"/>
      <c r="D305" s="1"/>
      <c r="E305" s="1"/>
      <c r="F305" s="1"/>
      <c r="G305" s="1"/>
      <c r="H305" s="1"/>
      <c r="I305" s="1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  <c r="BO305" s="3"/>
      <c r="BP305" s="3"/>
      <c r="BQ305" s="3"/>
      <c r="BR305" s="3"/>
      <c r="BS305" s="3"/>
      <c r="BT305" s="3"/>
    </row>
    <row r="306" spans="2:72" x14ac:dyDescent="0.25">
      <c r="B306" s="1"/>
      <c r="C306" s="1"/>
      <c r="D306" s="1"/>
      <c r="E306" s="1"/>
      <c r="F306" s="1"/>
      <c r="G306" s="1"/>
      <c r="H306" s="1"/>
      <c r="I306" s="1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  <c r="BO306" s="3"/>
      <c r="BP306" s="3"/>
      <c r="BQ306" s="3"/>
      <c r="BR306" s="3"/>
      <c r="BS306" s="3"/>
      <c r="BT306" s="3"/>
    </row>
    <row r="307" spans="2:72" x14ac:dyDescent="0.25">
      <c r="B307" s="1"/>
      <c r="C307" s="1"/>
      <c r="D307" s="1"/>
      <c r="E307" s="1"/>
      <c r="F307" s="1"/>
      <c r="G307" s="1"/>
      <c r="H307" s="1"/>
      <c r="I307" s="1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  <c r="BO307" s="3"/>
      <c r="BP307" s="3"/>
      <c r="BQ307" s="3"/>
      <c r="BR307" s="3"/>
      <c r="BS307" s="3"/>
      <c r="BT307" s="3"/>
    </row>
    <row r="308" spans="2:72" x14ac:dyDescent="0.25">
      <c r="B308" s="1"/>
      <c r="C308" s="1"/>
      <c r="D308" s="1"/>
      <c r="E308" s="1"/>
      <c r="F308" s="1"/>
      <c r="G308" s="1"/>
      <c r="H308" s="1"/>
      <c r="I308" s="1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  <c r="BO308" s="3"/>
      <c r="BP308" s="3"/>
      <c r="BQ308" s="3"/>
      <c r="BR308" s="3"/>
      <c r="BS308" s="3"/>
      <c r="BT308" s="3"/>
    </row>
    <row r="309" spans="2:72" x14ac:dyDescent="0.25">
      <c r="B309" s="1"/>
      <c r="C309" s="1"/>
      <c r="D309" s="1"/>
      <c r="E309" s="1"/>
      <c r="F309" s="1"/>
      <c r="G309" s="1"/>
      <c r="H309" s="1"/>
      <c r="I309" s="1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  <c r="BO309" s="3"/>
      <c r="BP309" s="3"/>
      <c r="BQ309" s="3"/>
      <c r="BR309" s="3"/>
      <c r="BS309" s="3"/>
      <c r="BT309" s="3"/>
    </row>
    <row r="310" spans="2:72" x14ac:dyDescent="0.25">
      <c r="B310" s="1"/>
      <c r="C310" s="1"/>
      <c r="D310" s="1"/>
      <c r="E310" s="1"/>
      <c r="F310" s="1"/>
      <c r="G310" s="1"/>
      <c r="H310" s="1"/>
      <c r="I310" s="1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  <c r="BO310" s="3"/>
      <c r="BP310" s="3"/>
      <c r="BQ310" s="3"/>
      <c r="BR310" s="3"/>
      <c r="BS310" s="3"/>
      <c r="BT310" s="3"/>
    </row>
    <row r="311" spans="2:72" x14ac:dyDescent="0.25">
      <c r="B311" s="1"/>
      <c r="C311" s="1"/>
      <c r="D311" s="1"/>
      <c r="E311" s="1"/>
      <c r="F311" s="1"/>
      <c r="G311" s="1"/>
      <c r="H311" s="1"/>
      <c r="I311" s="1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  <c r="BO311" s="3"/>
      <c r="BP311" s="3"/>
      <c r="BQ311" s="3"/>
      <c r="BR311" s="3"/>
      <c r="BS311" s="3"/>
      <c r="BT311" s="3"/>
    </row>
    <row r="312" spans="2:72" x14ac:dyDescent="0.25">
      <c r="B312" s="1"/>
      <c r="C312" s="1"/>
      <c r="D312" s="1"/>
      <c r="E312" s="1"/>
      <c r="F312" s="1"/>
      <c r="G312" s="1"/>
      <c r="H312" s="1"/>
      <c r="I312" s="1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  <c r="BO312" s="3"/>
      <c r="BP312" s="3"/>
      <c r="BQ312" s="3"/>
      <c r="BR312" s="3"/>
      <c r="BS312" s="3"/>
      <c r="BT312" s="3"/>
    </row>
    <row r="313" spans="2:72" x14ac:dyDescent="0.25">
      <c r="B313" s="1"/>
      <c r="C313" s="1"/>
      <c r="D313" s="1"/>
      <c r="E313" s="1"/>
      <c r="F313" s="1"/>
      <c r="G313" s="1"/>
      <c r="H313" s="1"/>
      <c r="I313" s="1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  <c r="BO313" s="3"/>
      <c r="BP313" s="3"/>
      <c r="BQ313" s="3"/>
      <c r="BR313" s="3"/>
      <c r="BS313" s="3"/>
      <c r="BT313" s="3"/>
    </row>
    <row r="314" spans="2:72" x14ac:dyDescent="0.25">
      <c r="B314" s="1"/>
      <c r="C314" s="1"/>
      <c r="D314" s="1"/>
      <c r="E314" s="1"/>
      <c r="F314" s="1"/>
      <c r="G314" s="1"/>
      <c r="H314" s="1"/>
      <c r="I314" s="1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  <c r="BO314" s="3"/>
      <c r="BP314" s="3"/>
      <c r="BQ314" s="3"/>
      <c r="BR314" s="3"/>
      <c r="BS314" s="3"/>
      <c r="BT314" s="3"/>
    </row>
    <row r="315" spans="2:72" x14ac:dyDescent="0.25">
      <c r="B315" s="1"/>
      <c r="C315" s="1"/>
      <c r="D315" s="1"/>
      <c r="E315" s="1"/>
      <c r="F315" s="1"/>
      <c r="G315" s="1"/>
      <c r="H315" s="1"/>
      <c r="I315" s="1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  <c r="BO315" s="3"/>
      <c r="BP315" s="3"/>
      <c r="BQ315" s="3"/>
      <c r="BR315" s="3"/>
      <c r="BS315" s="3"/>
      <c r="BT315" s="3"/>
    </row>
    <row r="316" spans="2:72" x14ac:dyDescent="0.25">
      <c r="B316" s="1"/>
      <c r="C316" s="1"/>
      <c r="D316" s="1"/>
      <c r="E316" s="1"/>
      <c r="F316" s="1"/>
      <c r="G316" s="1"/>
      <c r="H316" s="1"/>
      <c r="I316" s="1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  <c r="BO316" s="3"/>
      <c r="BP316" s="3"/>
      <c r="BQ316" s="3"/>
      <c r="BR316" s="3"/>
      <c r="BS316" s="3"/>
      <c r="BT316" s="3"/>
    </row>
    <row r="317" spans="2:72" x14ac:dyDescent="0.25">
      <c r="B317" s="1"/>
      <c r="C317" s="1"/>
      <c r="D317" s="1"/>
      <c r="E317" s="1"/>
      <c r="F317" s="1"/>
      <c r="G317" s="1"/>
      <c r="H317" s="1"/>
      <c r="I317" s="1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  <c r="BO317" s="3"/>
      <c r="BP317" s="3"/>
      <c r="BQ317" s="3"/>
      <c r="BR317" s="3"/>
      <c r="BS317" s="3"/>
      <c r="BT317" s="3"/>
    </row>
    <row r="318" spans="2:72" x14ac:dyDescent="0.25">
      <c r="B318" s="1"/>
      <c r="C318" s="1"/>
      <c r="D318" s="1"/>
      <c r="E318" s="1"/>
      <c r="F318" s="1"/>
      <c r="G318" s="1"/>
      <c r="H318" s="1"/>
      <c r="I318" s="1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  <c r="BO318" s="3"/>
      <c r="BP318" s="3"/>
      <c r="BQ318" s="3"/>
      <c r="BR318" s="3"/>
      <c r="BS318" s="3"/>
      <c r="BT318" s="3"/>
    </row>
    <row r="319" spans="2:72" x14ac:dyDescent="0.25">
      <c r="B319" s="1"/>
      <c r="C319" s="1"/>
      <c r="D319" s="1"/>
      <c r="E319" s="1"/>
      <c r="F319" s="1"/>
      <c r="G319" s="1"/>
      <c r="H319" s="1"/>
      <c r="I319" s="1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  <c r="BO319" s="3"/>
      <c r="BP319" s="3"/>
      <c r="BQ319" s="3"/>
      <c r="BR319" s="3"/>
      <c r="BS319" s="3"/>
      <c r="BT319" s="3"/>
    </row>
    <row r="320" spans="2:72" x14ac:dyDescent="0.25">
      <c r="B320" s="1"/>
      <c r="C320" s="1"/>
      <c r="D320" s="1"/>
      <c r="E320" s="1"/>
      <c r="F320" s="1"/>
      <c r="G320" s="1"/>
      <c r="H320" s="1"/>
      <c r="I320" s="1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  <c r="BO320" s="3"/>
      <c r="BP320" s="3"/>
      <c r="BQ320" s="3"/>
      <c r="BR320" s="3"/>
      <c r="BS320" s="3"/>
      <c r="BT320" s="3"/>
    </row>
    <row r="321" spans="2:72" x14ac:dyDescent="0.25">
      <c r="B321" s="1"/>
      <c r="C321" s="1"/>
      <c r="D321" s="1"/>
      <c r="E321" s="1"/>
      <c r="F321" s="1"/>
      <c r="G321" s="1"/>
      <c r="H321" s="1"/>
      <c r="I321" s="1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  <c r="BO321" s="3"/>
      <c r="BP321" s="3"/>
      <c r="BQ321" s="3"/>
      <c r="BR321" s="3"/>
      <c r="BS321" s="3"/>
      <c r="BT321" s="3"/>
    </row>
    <row r="322" spans="2:72" x14ac:dyDescent="0.25">
      <c r="B322" s="1"/>
      <c r="C322" s="1"/>
      <c r="D322" s="1"/>
      <c r="E322" s="1"/>
      <c r="F322" s="1"/>
      <c r="G322" s="1"/>
      <c r="H322" s="1"/>
      <c r="I322" s="1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  <c r="BO322" s="3"/>
      <c r="BP322" s="3"/>
      <c r="BQ322" s="3"/>
      <c r="BR322" s="3"/>
      <c r="BS322" s="3"/>
      <c r="BT322" s="3"/>
    </row>
    <row r="323" spans="2:72" x14ac:dyDescent="0.25">
      <c r="B323" s="1"/>
      <c r="C323" s="1"/>
      <c r="D323" s="1"/>
      <c r="E323" s="1"/>
      <c r="F323" s="1"/>
      <c r="G323" s="1"/>
      <c r="H323" s="1"/>
      <c r="I323" s="1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  <c r="BO323" s="3"/>
      <c r="BP323" s="3"/>
      <c r="BQ323" s="3"/>
      <c r="BR323" s="3"/>
      <c r="BS323" s="3"/>
      <c r="BT323" s="3"/>
    </row>
    <row r="324" spans="2:72" x14ac:dyDescent="0.25">
      <c r="B324" s="1"/>
      <c r="C324" s="1"/>
      <c r="D324" s="1"/>
      <c r="E324" s="1"/>
      <c r="F324" s="1"/>
      <c r="G324" s="1"/>
      <c r="H324" s="1"/>
      <c r="I324" s="1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  <c r="BO324" s="3"/>
      <c r="BP324" s="3"/>
      <c r="BQ324" s="3"/>
      <c r="BR324" s="3"/>
      <c r="BS324" s="3"/>
      <c r="BT324" s="3"/>
    </row>
    <row r="325" spans="2:72" x14ac:dyDescent="0.25">
      <c r="B325" s="1"/>
      <c r="C325" s="1"/>
      <c r="D325" s="1"/>
      <c r="E325" s="1"/>
      <c r="F325" s="1"/>
      <c r="G325" s="1"/>
      <c r="H325" s="1"/>
      <c r="I325" s="1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  <c r="BO325" s="3"/>
      <c r="BP325" s="3"/>
      <c r="BQ325" s="3"/>
      <c r="BR325" s="3"/>
      <c r="BS325" s="3"/>
      <c r="BT325" s="3"/>
    </row>
    <row r="326" spans="2:72" x14ac:dyDescent="0.25">
      <c r="B326" s="1"/>
      <c r="C326" s="1"/>
      <c r="D326" s="1"/>
      <c r="E326" s="1"/>
      <c r="F326" s="1"/>
      <c r="G326" s="1"/>
      <c r="H326" s="1"/>
      <c r="I326" s="1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  <c r="BO326" s="3"/>
      <c r="BP326" s="3"/>
      <c r="BQ326" s="3"/>
      <c r="BR326" s="3"/>
      <c r="BS326" s="3"/>
      <c r="BT326" s="3"/>
    </row>
    <row r="327" spans="2:72" x14ac:dyDescent="0.25">
      <c r="B327" s="1"/>
      <c r="C327" s="1"/>
      <c r="D327" s="1"/>
      <c r="E327" s="1"/>
      <c r="F327" s="1"/>
      <c r="G327" s="1"/>
      <c r="H327" s="1"/>
      <c r="I327" s="1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  <c r="BO327" s="3"/>
      <c r="BP327" s="3"/>
      <c r="BQ327" s="3"/>
      <c r="BR327" s="3"/>
      <c r="BS327" s="3"/>
      <c r="BT327" s="3"/>
    </row>
    <row r="328" spans="2:72" x14ac:dyDescent="0.25">
      <c r="B328" s="1"/>
      <c r="C328" s="1"/>
      <c r="D328" s="1"/>
      <c r="E328" s="1"/>
      <c r="F328" s="1"/>
      <c r="G328" s="1"/>
      <c r="H328" s="1"/>
      <c r="I328" s="1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  <c r="BO328" s="3"/>
      <c r="BP328" s="3"/>
      <c r="BQ328" s="3"/>
      <c r="BR328" s="3"/>
      <c r="BS328" s="3"/>
      <c r="BT328" s="3"/>
    </row>
    <row r="329" spans="2:72" x14ac:dyDescent="0.25">
      <c r="B329" s="1"/>
      <c r="C329" s="1"/>
      <c r="D329" s="1"/>
      <c r="E329" s="1"/>
      <c r="F329" s="1"/>
      <c r="G329" s="1"/>
      <c r="H329" s="1"/>
      <c r="I329" s="1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  <c r="BO329" s="3"/>
      <c r="BP329" s="3"/>
      <c r="BQ329" s="3"/>
      <c r="BR329" s="3"/>
      <c r="BS329" s="3"/>
      <c r="BT329" s="3"/>
    </row>
    <row r="330" spans="2:72" x14ac:dyDescent="0.25">
      <c r="B330" s="1"/>
      <c r="C330" s="1"/>
      <c r="D330" s="1"/>
      <c r="E330" s="1"/>
      <c r="F330" s="1"/>
      <c r="G330" s="1"/>
      <c r="H330" s="1"/>
      <c r="I330" s="1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  <c r="BO330" s="3"/>
      <c r="BP330" s="3"/>
      <c r="BQ330" s="3"/>
      <c r="BR330" s="3"/>
      <c r="BS330" s="3"/>
      <c r="BT330" s="3"/>
    </row>
    <row r="331" spans="2:72" x14ac:dyDescent="0.25">
      <c r="B331" s="1"/>
      <c r="C331" s="1"/>
      <c r="D331" s="1"/>
      <c r="E331" s="1"/>
      <c r="F331" s="1"/>
      <c r="G331" s="1"/>
      <c r="H331" s="1"/>
      <c r="I331" s="1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  <c r="BO331" s="3"/>
      <c r="BP331" s="3"/>
      <c r="BQ331" s="3"/>
      <c r="BR331" s="3"/>
      <c r="BS331" s="3"/>
      <c r="BT331" s="3"/>
    </row>
    <row r="332" spans="2:72" x14ac:dyDescent="0.25">
      <c r="B332" s="1"/>
      <c r="C332" s="1"/>
      <c r="D332" s="1"/>
      <c r="E332" s="1"/>
      <c r="F332" s="1"/>
      <c r="G332" s="1"/>
      <c r="H332" s="1"/>
      <c r="I332" s="1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  <c r="BO332" s="3"/>
      <c r="BP332" s="3"/>
      <c r="BQ332" s="3"/>
      <c r="BR332" s="3"/>
      <c r="BS332" s="3"/>
      <c r="BT332" s="3"/>
    </row>
    <row r="333" spans="2:72" x14ac:dyDescent="0.25">
      <c r="B333" s="1"/>
      <c r="C333" s="1"/>
      <c r="D333" s="1"/>
      <c r="E333" s="1"/>
      <c r="F333" s="1"/>
      <c r="G333" s="1"/>
      <c r="H333" s="1"/>
      <c r="I333" s="1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  <c r="BO333" s="3"/>
      <c r="BP333" s="3"/>
      <c r="BQ333" s="3"/>
      <c r="BR333" s="3"/>
      <c r="BS333" s="3"/>
      <c r="BT333" s="3"/>
    </row>
    <row r="334" spans="2:72" x14ac:dyDescent="0.25">
      <c r="B334" s="1"/>
      <c r="C334" s="1"/>
      <c r="D334" s="1"/>
      <c r="E334" s="1"/>
      <c r="F334" s="1"/>
      <c r="G334" s="1"/>
      <c r="H334" s="1"/>
      <c r="I334" s="1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  <c r="BO334" s="3"/>
      <c r="BP334" s="3"/>
      <c r="BQ334" s="3"/>
      <c r="BR334" s="3"/>
      <c r="BS334" s="3"/>
      <c r="BT334" s="3"/>
    </row>
    <row r="335" spans="2:72" x14ac:dyDescent="0.25">
      <c r="B335" s="1"/>
      <c r="C335" s="1"/>
      <c r="D335" s="1"/>
      <c r="E335" s="1"/>
      <c r="F335" s="1"/>
      <c r="G335" s="1"/>
      <c r="H335" s="1"/>
      <c r="I335" s="1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  <c r="BO335" s="3"/>
      <c r="BP335" s="3"/>
      <c r="BQ335" s="3"/>
      <c r="BR335" s="3"/>
      <c r="BS335" s="3"/>
      <c r="BT335" s="3"/>
    </row>
    <row r="336" spans="2:72" x14ac:dyDescent="0.25">
      <c r="B336" s="1"/>
      <c r="C336" s="1"/>
      <c r="D336" s="1"/>
      <c r="E336" s="1"/>
      <c r="F336" s="1"/>
      <c r="G336" s="1"/>
      <c r="H336" s="1"/>
      <c r="I336" s="1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  <c r="BO336" s="3"/>
      <c r="BP336" s="3"/>
      <c r="BQ336" s="3"/>
      <c r="BR336" s="3"/>
      <c r="BS336" s="3"/>
      <c r="BT336" s="3"/>
    </row>
    <row r="337" spans="2:72" x14ac:dyDescent="0.25">
      <c r="B337" s="1"/>
      <c r="C337" s="1"/>
      <c r="D337" s="1"/>
      <c r="E337" s="1"/>
      <c r="F337" s="1"/>
      <c r="G337" s="1"/>
      <c r="H337" s="1"/>
      <c r="I337" s="1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  <c r="BO337" s="3"/>
      <c r="BP337" s="3"/>
      <c r="BQ337" s="3"/>
      <c r="BR337" s="3"/>
      <c r="BS337" s="3"/>
      <c r="BT337" s="3"/>
    </row>
    <row r="338" spans="2:72" x14ac:dyDescent="0.25">
      <c r="B338" s="1"/>
      <c r="C338" s="1"/>
      <c r="D338" s="1"/>
      <c r="E338" s="1"/>
      <c r="F338" s="1"/>
      <c r="G338" s="1"/>
      <c r="H338" s="1"/>
      <c r="I338" s="1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  <c r="BO338" s="3"/>
      <c r="BP338" s="3"/>
      <c r="BQ338" s="3"/>
      <c r="BR338" s="3"/>
      <c r="BS338" s="3"/>
      <c r="BT338" s="3"/>
    </row>
    <row r="339" spans="2:72" x14ac:dyDescent="0.25">
      <c r="B339" s="1"/>
      <c r="C339" s="1"/>
      <c r="D339" s="1"/>
      <c r="E339" s="1"/>
      <c r="F339" s="1"/>
      <c r="G339" s="1"/>
      <c r="H339" s="1"/>
      <c r="I339" s="1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  <c r="BO339" s="3"/>
      <c r="BP339" s="3"/>
      <c r="BQ339" s="3"/>
      <c r="BR339" s="3"/>
      <c r="BS339" s="3"/>
      <c r="BT339" s="3"/>
    </row>
    <row r="340" spans="2:72" x14ac:dyDescent="0.25">
      <c r="B340" s="1"/>
      <c r="C340" s="1"/>
      <c r="D340" s="1"/>
      <c r="E340" s="1"/>
      <c r="F340" s="1"/>
      <c r="G340" s="1"/>
      <c r="H340" s="1"/>
      <c r="I340" s="1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  <c r="BO340" s="3"/>
      <c r="BP340" s="3"/>
      <c r="BQ340" s="3"/>
      <c r="BR340" s="3"/>
      <c r="BS340" s="3"/>
      <c r="BT340" s="3"/>
    </row>
    <row r="341" spans="2:72" x14ac:dyDescent="0.25">
      <c r="B341" s="1"/>
      <c r="C341" s="1"/>
      <c r="D341" s="1"/>
      <c r="E341" s="1"/>
      <c r="F341" s="1"/>
      <c r="G341" s="1"/>
      <c r="H341" s="1"/>
      <c r="I341" s="1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  <c r="BO341" s="3"/>
      <c r="BP341" s="3"/>
      <c r="BQ341" s="3"/>
      <c r="BR341" s="3"/>
      <c r="BS341" s="3"/>
      <c r="BT341" s="3"/>
    </row>
    <row r="342" spans="2:72" x14ac:dyDescent="0.25">
      <c r="B342" s="1"/>
      <c r="C342" s="1"/>
      <c r="D342" s="1"/>
      <c r="E342" s="1"/>
      <c r="F342" s="1"/>
      <c r="G342" s="1"/>
      <c r="H342" s="1"/>
      <c r="I342" s="1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  <c r="BO342" s="3"/>
      <c r="BP342" s="3"/>
      <c r="BQ342" s="3"/>
      <c r="BR342" s="3"/>
      <c r="BS342" s="3"/>
      <c r="BT342" s="3"/>
    </row>
    <row r="343" spans="2:72" x14ac:dyDescent="0.25">
      <c r="B343" s="1"/>
      <c r="C343" s="1"/>
      <c r="D343" s="1"/>
      <c r="E343" s="1"/>
      <c r="F343" s="1"/>
      <c r="G343" s="1"/>
      <c r="H343" s="1"/>
      <c r="I343" s="1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  <c r="BO343" s="3"/>
      <c r="BP343" s="3"/>
      <c r="BQ343" s="3"/>
      <c r="BR343" s="3"/>
      <c r="BS343" s="3"/>
      <c r="BT343" s="3"/>
    </row>
    <row r="344" spans="2:72" x14ac:dyDescent="0.25">
      <c r="B344" s="1"/>
      <c r="C344" s="1"/>
      <c r="D344" s="1"/>
      <c r="E344" s="1"/>
      <c r="F344" s="1"/>
      <c r="G344" s="1"/>
      <c r="H344" s="1"/>
      <c r="I344" s="1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  <c r="BO344" s="3"/>
      <c r="BP344" s="3"/>
      <c r="BQ344" s="3"/>
      <c r="BR344" s="3"/>
      <c r="BS344" s="3"/>
      <c r="BT344" s="3"/>
    </row>
    <row r="345" spans="2:72" x14ac:dyDescent="0.25">
      <c r="B345" s="1"/>
      <c r="C345" s="1"/>
      <c r="D345" s="1"/>
      <c r="E345" s="1"/>
      <c r="F345" s="1"/>
      <c r="G345" s="1"/>
      <c r="H345" s="1"/>
      <c r="I345" s="1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  <c r="BO345" s="3"/>
      <c r="BP345" s="3"/>
      <c r="BQ345" s="3"/>
      <c r="BR345" s="3"/>
      <c r="BS345" s="3"/>
      <c r="BT345" s="3"/>
    </row>
    <row r="346" spans="2:72" x14ac:dyDescent="0.25">
      <c r="B346" s="1"/>
      <c r="C346" s="1"/>
      <c r="D346" s="1"/>
      <c r="E346" s="1"/>
      <c r="F346" s="1"/>
      <c r="G346" s="1"/>
      <c r="H346" s="1"/>
      <c r="I346" s="1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  <c r="BO346" s="3"/>
      <c r="BP346" s="3"/>
      <c r="BQ346" s="3"/>
      <c r="BR346" s="3"/>
      <c r="BS346" s="3"/>
      <c r="BT346" s="3"/>
    </row>
    <row r="347" spans="2:72" x14ac:dyDescent="0.25">
      <c r="B347" s="1"/>
      <c r="C347" s="1"/>
      <c r="D347" s="1"/>
      <c r="E347" s="1"/>
      <c r="F347" s="1"/>
      <c r="G347" s="1"/>
      <c r="H347" s="1"/>
      <c r="I347" s="1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  <c r="BO347" s="3"/>
      <c r="BP347" s="3"/>
      <c r="BQ347" s="3"/>
      <c r="BR347" s="3"/>
      <c r="BS347" s="3"/>
      <c r="BT347" s="3"/>
    </row>
    <row r="348" spans="2:72" x14ac:dyDescent="0.25">
      <c r="B348" s="1"/>
      <c r="C348" s="1"/>
      <c r="D348" s="1"/>
      <c r="E348" s="1"/>
      <c r="F348" s="1"/>
      <c r="G348" s="1"/>
      <c r="H348" s="1"/>
      <c r="I348" s="1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  <c r="BO348" s="3"/>
      <c r="BP348" s="3"/>
      <c r="BQ348" s="3"/>
      <c r="BR348" s="3"/>
      <c r="BS348" s="3"/>
      <c r="BT348" s="3"/>
    </row>
    <row r="349" spans="2:72" x14ac:dyDescent="0.25">
      <c r="B349" s="1"/>
      <c r="C349" s="1"/>
      <c r="D349" s="1"/>
      <c r="E349" s="1"/>
      <c r="F349" s="1"/>
      <c r="G349" s="1"/>
      <c r="H349" s="1"/>
      <c r="I349" s="1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  <c r="BO349" s="3"/>
      <c r="BP349" s="3"/>
      <c r="BQ349" s="3"/>
      <c r="BR349" s="3"/>
      <c r="BS349" s="3"/>
      <c r="BT349" s="3"/>
    </row>
    <row r="350" spans="2:72" x14ac:dyDescent="0.25">
      <c r="B350" s="1"/>
      <c r="C350" s="1"/>
      <c r="D350" s="1"/>
      <c r="E350" s="1"/>
      <c r="F350" s="1"/>
      <c r="G350" s="1"/>
      <c r="H350" s="1"/>
      <c r="I350" s="1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  <c r="BO350" s="3"/>
      <c r="BP350" s="3"/>
      <c r="BQ350" s="3"/>
      <c r="BR350" s="3"/>
      <c r="BS350" s="3"/>
      <c r="BT350" s="3"/>
    </row>
    <row r="351" spans="2:72" x14ac:dyDescent="0.25">
      <c r="B351" s="1"/>
      <c r="C351" s="1"/>
      <c r="D351" s="1"/>
      <c r="E351" s="1"/>
      <c r="F351" s="1"/>
      <c r="G351" s="1"/>
      <c r="H351" s="1"/>
      <c r="I351" s="1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  <c r="BO351" s="3"/>
      <c r="BP351" s="3"/>
      <c r="BQ351" s="3"/>
      <c r="BR351" s="3"/>
      <c r="BS351" s="3"/>
      <c r="BT351" s="3"/>
    </row>
    <row r="352" spans="2:72" x14ac:dyDescent="0.25">
      <c r="B352" s="1"/>
      <c r="C352" s="1"/>
      <c r="D352" s="1"/>
      <c r="E352" s="1"/>
      <c r="F352" s="1"/>
      <c r="G352" s="1"/>
      <c r="H352" s="1"/>
      <c r="I352" s="1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  <c r="BO352" s="3"/>
      <c r="BP352" s="3"/>
      <c r="BQ352" s="3"/>
      <c r="BR352" s="3"/>
      <c r="BS352" s="3"/>
      <c r="BT352" s="3"/>
    </row>
    <row r="353" spans="2:72" x14ac:dyDescent="0.25">
      <c r="B353" s="1"/>
      <c r="C353" s="1"/>
      <c r="D353" s="1"/>
      <c r="E353" s="1"/>
      <c r="F353" s="1"/>
      <c r="G353" s="1"/>
      <c r="H353" s="1"/>
      <c r="I353" s="1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  <c r="BO353" s="3"/>
      <c r="BP353" s="3"/>
      <c r="BQ353" s="3"/>
      <c r="BR353" s="3"/>
      <c r="BS353" s="3"/>
      <c r="BT353" s="3"/>
    </row>
    <row r="354" spans="2:72" x14ac:dyDescent="0.25">
      <c r="B354" s="1"/>
      <c r="C354" s="1"/>
      <c r="D354" s="1"/>
      <c r="E354" s="1"/>
      <c r="F354" s="1"/>
      <c r="G354" s="1"/>
      <c r="H354" s="1"/>
      <c r="I354" s="1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  <c r="BO354" s="3"/>
      <c r="BP354" s="3"/>
      <c r="BQ354" s="3"/>
      <c r="BR354" s="3"/>
      <c r="BS354" s="3"/>
      <c r="BT354" s="3"/>
    </row>
    <row r="355" spans="2:72" x14ac:dyDescent="0.25">
      <c r="B355" s="1"/>
      <c r="C355" s="1"/>
      <c r="D355" s="1"/>
      <c r="E355" s="1"/>
      <c r="F355" s="1"/>
      <c r="G355" s="1"/>
      <c r="H355" s="1"/>
      <c r="I355" s="1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  <c r="BO355" s="3"/>
      <c r="BP355" s="3"/>
      <c r="BQ355" s="3"/>
      <c r="BR355" s="3"/>
      <c r="BS355" s="3"/>
      <c r="BT355" s="3"/>
    </row>
    <row r="356" spans="2:72" x14ac:dyDescent="0.25">
      <c r="B356" s="1"/>
      <c r="C356" s="1"/>
      <c r="D356" s="1"/>
      <c r="E356" s="1"/>
      <c r="F356" s="1"/>
      <c r="G356" s="1"/>
      <c r="H356" s="1"/>
      <c r="I356" s="1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  <c r="BO356" s="3"/>
      <c r="BP356" s="3"/>
      <c r="BQ356" s="3"/>
      <c r="BR356" s="3"/>
      <c r="BS356" s="3"/>
      <c r="BT356" s="3"/>
    </row>
    <row r="357" spans="2:72" x14ac:dyDescent="0.25">
      <c r="B357" s="1"/>
      <c r="C357" s="1"/>
      <c r="D357" s="1"/>
      <c r="E357" s="1"/>
      <c r="F357" s="1"/>
      <c r="G357" s="1"/>
      <c r="H357" s="1"/>
      <c r="I357" s="1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  <c r="BO357" s="3"/>
      <c r="BP357" s="3"/>
      <c r="BQ357" s="3"/>
      <c r="BR357" s="3"/>
      <c r="BS357" s="3"/>
      <c r="BT357" s="3"/>
    </row>
    <row r="358" spans="2:72" x14ac:dyDescent="0.25">
      <c r="B358" s="1"/>
      <c r="C358" s="1"/>
      <c r="D358" s="1"/>
      <c r="E358" s="1"/>
      <c r="F358" s="1"/>
      <c r="G358" s="1"/>
      <c r="H358" s="1"/>
      <c r="I358" s="1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  <c r="BO358" s="3"/>
      <c r="BP358" s="3"/>
      <c r="BQ358" s="3"/>
      <c r="BR358" s="3"/>
      <c r="BS358" s="3"/>
      <c r="BT358" s="3"/>
    </row>
    <row r="359" spans="2:72" x14ac:dyDescent="0.25">
      <c r="B359" s="1"/>
      <c r="C359" s="1"/>
      <c r="D359" s="1"/>
      <c r="E359" s="1"/>
      <c r="F359" s="1"/>
      <c r="G359" s="1"/>
      <c r="H359" s="1"/>
      <c r="I359" s="1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  <c r="BO359" s="3"/>
      <c r="BP359" s="3"/>
      <c r="BQ359" s="3"/>
      <c r="BR359" s="3"/>
      <c r="BS359" s="3"/>
      <c r="BT359" s="3"/>
    </row>
    <row r="360" spans="2:72" x14ac:dyDescent="0.25">
      <c r="B360" s="1"/>
      <c r="C360" s="1"/>
      <c r="D360" s="1"/>
      <c r="E360" s="1"/>
      <c r="F360" s="1"/>
      <c r="G360" s="1"/>
      <c r="H360" s="1"/>
      <c r="I360" s="1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  <c r="BO360" s="3"/>
      <c r="BP360" s="3"/>
      <c r="BQ360" s="3"/>
      <c r="BR360" s="3"/>
      <c r="BS360" s="3"/>
      <c r="BT360" s="3"/>
    </row>
    <row r="361" spans="2:72" x14ac:dyDescent="0.25">
      <c r="B361" s="1"/>
      <c r="C361" s="1"/>
      <c r="D361" s="1"/>
      <c r="E361" s="1"/>
      <c r="F361" s="1"/>
      <c r="G361" s="1"/>
      <c r="H361" s="1"/>
      <c r="I361" s="1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  <c r="BO361" s="3"/>
      <c r="BP361" s="3"/>
      <c r="BQ361" s="3"/>
      <c r="BR361" s="3"/>
      <c r="BS361" s="3"/>
      <c r="BT361" s="3"/>
    </row>
    <row r="362" spans="2:72" x14ac:dyDescent="0.25">
      <c r="B362" s="1"/>
      <c r="C362" s="1"/>
      <c r="D362" s="1"/>
      <c r="E362" s="1"/>
      <c r="F362" s="1"/>
      <c r="G362" s="1"/>
      <c r="H362" s="1"/>
      <c r="I362" s="1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  <c r="BO362" s="3"/>
      <c r="BP362" s="3"/>
      <c r="BQ362" s="3"/>
      <c r="BR362" s="3"/>
      <c r="BS362" s="3"/>
      <c r="BT362" s="3"/>
    </row>
    <row r="363" spans="2:72" x14ac:dyDescent="0.25">
      <c r="B363" s="1"/>
      <c r="C363" s="1"/>
      <c r="D363" s="1"/>
      <c r="E363" s="1"/>
      <c r="F363" s="1"/>
      <c r="G363" s="1"/>
      <c r="H363" s="1"/>
      <c r="I363" s="1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  <c r="BO363" s="3"/>
      <c r="BP363" s="3"/>
      <c r="BQ363" s="3"/>
      <c r="BR363" s="3"/>
      <c r="BS363" s="3"/>
      <c r="BT363" s="3"/>
    </row>
    <row r="364" spans="2:72" x14ac:dyDescent="0.25">
      <c r="B364" s="1"/>
      <c r="C364" s="1"/>
      <c r="D364" s="1"/>
      <c r="E364" s="1"/>
      <c r="F364" s="1"/>
      <c r="G364" s="1"/>
      <c r="H364" s="1"/>
      <c r="I364" s="1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  <c r="BO364" s="3"/>
      <c r="BP364" s="3"/>
      <c r="BQ364" s="3"/>
      <c r="BR364" s="3"/>
      <c r="BS364" s="3"/>
      <c r="BT364" s="3"/>
    </row>
    <row r="365" spans="2:72" x14ac:dyDescent="0.25">
      <c r="B365" s="1"/>
      <c r="C365" s="1"/>
      <c r="D365" s="1"/>
      <c r="E365" s="1"/>
      <c r="F365" s="1"/>
      <c r="G365" s="1"/>
      <c r="H365" s="1"/>
      <c r="I365" s="1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  <c r="BO365" s="3"/>
      <c r="BP365" s="3"/>
      <c r="BQ365" s="3"/>
      <c r="BR365" s="3"/>
      <c r="BS365" s="3"/>
      <c r="BT365" s="3"/>
    </row>
    <row r="366" spans="2:72" x14ac:dyDescent="0.25">
      <c r="B366" s="1"/>
      <c r="C366" s="1"/>
      <c r="D366" s="1"/>
      <c r="E366" s="1"/>
      <c r="F366" s="1"/>
      <c r="G366" s="1"/>
      <c r="H366" s="1"/>
      <c r="I366" s="1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  <c r="BO366" s="3"/>
      <c r="BP366" s="3"/>
      <c r="BQ366" s="3"/>
      <c r="BR366" s="3"/>
      <c r="BS366" s="3"/>
      <c r="BT366" s="3"/>
    </row>
    <row r="367" spans="2:72" x14ac:dyDescent="0.25">
      <c r="B367" s="1"/>
      <c r="C367" s="1"/>
      <c r="D367" s="1"/>
      <c r="E367" s="1"/>
      <c r="F367" s="1"/>
      <c r="G367" s="1"/>
      <c r="H367" s="1"/>
      <c r="I367" s="1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  <c r="BO367" s="3"/>
      <c r="BP367" s="3"/>
      <c r="BQ367" s="3"/>
      <c r="BR367" s="3"/>
      <c r="BS367" s="3"/>
      <c r="BT367" s="3"/>
    </row>
    <row r="368" spans="2:72" x14ac:dyDescent="0.25">
      <c r="B368" s="1"/>
      <c r="C368" s="1"/>
      <c r="D368" s="1"/>
      <c r="E368" s="1"/>
      <c r="F368" s="1"/>
      <c r="G368" s="1"/>
      <c r="H368" s="1"/>
      <c r="I368" s="1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  <c r="BO368" s="3"/>
      <c r="BP368" s="3"/>
      <c r="BQ368" s="3"/>
      <c r="BR368" s="3"/>
      <c r="BS368" s="3"/>
      <c r="BT368" s="3"/>
    </row>
    <row r="369" spans="2:72" x14ac:dyDescent="0.25">
      <c r="B369" s="1"/>
      <c r="C369" s="1"/>
      <c r="D369" s="1"/>
      <c r="E369" s="1"/>
      <c r="F369" s="1"/>
      <c r="G369" s="1"/>
      <c r="H369" s="1"/>
      <c r="I369" s="1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  <c r="BO369" s="3"/>
      <c r="BP369" s="3"/>
      <c r="BQ369" s="3"/>
      <c r="BR369" s="3"/>
      <c r="BS369" s="3"/>
      <c r="BT369" s="3"/>
    </row>
    <row r="370" spans="2:72" x14ac:dyDescent="0.25">
      <c r="B370" s="1"/>
      <c r="C370" s="1"/>
      <c r="D370" s="1"/>
      <c r="E370" s="1"/>
      <c r="F370" s="1"/>
      <c r="G370" s="1"/>
      <c r="H370" s="1"/>
      <c r="I370" s="1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  <c r="BO370" s="3"/>
      <c r="BP370" s="3"/>
      <c r="BQ370" s="3"/>
      <c r="BR370" s="3"/>
      <c r="BS370" s="3"/>
      <c r="BT370" s="3"/>
    </row>
    <row r="371" spans="2:72" x14ac:dyDescent="0.25">
      <c r="B371" s="1"/>
      <c r="C371" s="1"/>
      <c r="D371" s="1"/>
      <c r="E371" s="1"/>
      <c r="F371" s="1"/>
      <c r="G371" s="1"/>
      <c r="H371" s="1"/>
      <c r="I371" s="1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  <c r="BO371" s="3"/>
      <c r="BP371" s="3"/>
      <c r="BQ371" s="3"/>
      <c r="BR371" s="3"/>
      <c r="BS371" s="3"/>
      <c r="BT371" s="3"/>
    </row>
    <row r="372" spans="2:72" x14ac:dyDescent="0.25">
      <c r="B372" s="1"/>
      <c r="C372" s="1"/>
      <c r="D372" s="1"/>
      <c r="E372" s="1"/>
      <c r="F372" s="1"/>
      <c r="G372" s="1"/>
      <c r="H372" s="1"/>
      <c r="I372" s="1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  <c r="BO372" s="3"/>
      <c r="BP372" s="3"/>
      <c r="BQ372" s="3"/>
      <c r="BR372" s="3"/>
      <c r="BS372" s="3"/>
      <c r="BT372" s="3"/>
    </row>
    <row r="373" spans="2:72" x14ac:dyDescent="0.25">
      <c r="B373" s="1"/>
      <c r="C373" s="1"/>
      <c r="D373" s="1"/>
      <c r="E373" s="1"/>
      <c r="F373" s="1"/>
      <c r="G373" s="1"/>
      <c r="H373" s="1"/>
      <c r="I373" s="1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  <c r="BO373" s="3"/>
      <c r="BP373" s="3"/>
      <c r="BQ373" s="3"/>
      <c r="BR373" s="3"/>
      <c r="BS373" s="3"/>
      <c r="BT373" s="3"/>
    </row>
    <row r="374" spans="2:72" x14ac:dyDescent="0.25">
      <c r="B374" s="1"/>
      <c r="C374" s="1"/>
      <c r="D374" s="1"/>
      <c r="E374" s="1"/>
      <c r="F374" s="1"/>
      <c r="G374" s="1"/>
      <c r="H374" s="1"/>
      <c r="I374" s="1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  <c r="BO374" s="3"/>
      <c r="BP374" s="3"/>
      <c r="BQ374" s="3"/>
      <c r="BR374" s="3"/>
      <c r="BS374" s="3"/>
      <c r="BT374" s="3"/>
    </row>
    <row r="375" spans="2:72" x14ac:dyDescent="0.25">
      <c r="B375" s="1"/>
      <c r="C375" s="1"/>
      <c r="D375" s="1"/>
      <c r="E375" s="1"/>
      <c r="F375" s="1"/>
      <c r="G375" s="1"/>
      <c r="H375" s="1"/>
      <c r="I375" s="1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  <c r="BO375" s="3"/>
      <c r="BP375" s="3"/>
      <c r="BQ375" s="3"/>
      <c r="BR375" s="3"/>
      <c r="BS375" s="3"/>
      <c r="BT375" s="3"/>
    </row>
    <row r="376" spans="2:72" x14ac:dyDescent="0.25">
      <c r="B376" s="1"/>
      <c r="C376" s="1"/>
      <c r="D376" s="1"/>
      <c r="E376" s="1"/>
      <c r="F376" s="1"/>
      <c r="G376" s="1"/>
      <c r="H376" s="1"/>
      <c r="I376" s="1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  <c r="BO376" s="3"/>
      <c r="BP376" s="3"/>
      <c r="BQ376" s="3"/>
      <c r="BR376" s="3"/>
      <c r="BS376" s="3"/>
      <c r="BT376" s="3"/>
    </row>
    <row r="377" spans="2:72" x14ac:dyDescent="0.25">
      <c r="B377" s="1"/>
      <c r="C377" s="1"/>
      <c r="D377" s="1"/>
      <c r="E377" s="1"/>
      <c r="F377" s="1"/>
      <c r="G377" s="1"/>
      <c r="H377" s="1"/>
      <c r="I377" s="1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  <c r="BO377" s="3"/>
      <c r="BP377" s="3"/>
      <c r="BQ377" s="3"/>
      <c r="BR377" s="3"/>
      <c r="BS377" s="3"/>
      <c r="BT377" s="3"/>
    </row>
    <row r="378" spans="2:72" x14ac:dyDescent="0.25">
      <c r="B378" s="1"/>
      <c r="C378" s="1"/>
      <c r="D378" s="1"/>
      <c r="E378" s="1"/>
      <c r="F378" s="1"/>
      <c r="G378" s="1"/>
      <c r="H378" s="1"/>
      <c r="I378" s="1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  <c r="BO378" s="3"/>
      <c r="BP378" s="3"/>
      <c r="BQ378" s="3"/>
      <c r="BR378" s="3"/>
      <c r="BS378" s="3"/>
      <c r="BT378" s="3"/>
    </row>
    <row r="379" spans="2:72" x14ac:dyDescent="0.25">
      <c r="B379" s="1"/>
      <c r="C379" s="1"/>
      <c r="D379" s="1"/>
      <c r="E379" s="1"/>
      <c r="F379" s="1"/>
      <c r="G379" s="1"/>
      <c r="H379" s="1"/>
      <c r="I379" s="1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  <c r="BO379" s="3"/>
      <c r="BP379" s="3"/>
      <c r="BQ379" s="3"/>
      <c r="BR379" s="3"/>
      <c r="BS379" s="3"/>
      <c r="BT379" s="3"/>
    </row>
    <row r="380" spans="2:72" x14ac:dyDescent="0.25">
      <c r="B380" s="1"/>
      <c r="C380" s="1"/>
      <c r="D380" s="1"/>
      <c r="E380" s="1"/>
      <c r="F380" s="1"/>
      <c r="G380" s="1"/>
      <c r="H380" s="1"/>
      <c r="I380" s="1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  <c r="BO380" s="3"/>
      <c r="BP380" s="3"/>
      <c r="BQ380" s="3"/>
      <c r="BR380" s="3"/>
      <c r="BS380" s="3"/>
      <c r="BT380" s="3"/>
    </row>
    <row r="381" spans="2:72" x14ac:dyDescent="0.25">
      <c r="B381" s="1"/>
      <c r="C381" s="1"/>
      <c r="D381" s="1"/>
      <c r="E381" s="1"/>
      <c r="F381" s="1"/>
      <c r="G381" s="1"/>
      <c r="H381" s="1"/>
      <c r="I381" s="1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  <c r="BO381" s="3"/>
      <c r="BP381" s="3"/>
      <c r="BQ381" s="3"/>
      <c r="BR381" s="3"/>
      <c r="BS381" s="3"/>
      <c r="BT381" s="3"/>
    </row>
    <row r="382" spans="2:72" x14ac:dyDescent="0.25">
      <c r="B382" s="1"/>
      <c r="C382" s="1"/>
      <c r="D382" s="1"/>
      <c r="E382" s="1"/>
      <c r="F382" s="1"/>
      <c r="G382" s="1"/>
      <c r="H382" s="1"/>
      <c r="I382" s="1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  <c r="BO382" s="3"/>
      <c r="BP382" s="3"/>
      <c r="BQ382" s="3"/>
      <c r="BR382" s="3"/>
      <c r="BS382" s="3"/>
      <c r="BT382" s="3"/>
    </row>
    <row r="383" spans="2:72" x14ac:dyDescent="0.25">
      <c r="B383" s="1"/>
      <c r="C383" s="1"/>
      <c r="D383" s="1"/>
      <c r="E383" s="1"/>
      <c r="F383" s="1"/>
      <c r="G383" s="1"/>
      <c r="H383" s="1"/>
      <c r="I383" s="1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  <c r="BO383" s="3"/>
      <c r="BP383" s="3"/>
      <c r="BQ383" s="3"/>
      <c r="BR383" s="3"/>
      <c r="BS383" s="3"/>
      <c r="BT383" s="3"/>
    </row>
    <row r="384" spans="2:72" x14ac:dyDescent="0.25">
      <c r="B384" s="1"/>
      <c r="C384" s="1"/>
      <c r="D384" s="1"/>
      <c r="E384" s="1"/>
      <c r="F384" s="1"/>
      <c r="G384" s="1"/>
      <c r="H384" s="1"/>
      <c r="I384" s="1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  <c r="BO384" s="3"/>
      <c r="BP384" s="3"/>
      <c r="BQ384" s="3"/>
      <c r="BR384" s="3"/>
      <c r="BS384" s="3"/>
      <c r="BT384" s="3"/>
    </row>
    <row r="385" spans="2:72" x14ac:dyDescent="0.25">
      <c r="B385" s="1"/>
      <c r="C385" s="1"/>
      <c r="D385" s="1"/>
      <c r="E385" s="1"/>
      <c r="F385" s="1"/>
      <c r="G385" s="1"/>
      <c r="H385" s="1"/>
      <c r="I385" s="1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  <c r="BO385" s="3"/>
      <c r="BP385" s="3"/>
      <c r="BQ385" s="3"/>
      <c r="BR385" s="3"/>
      <c r="BS385" s="3"/>
      <c r="BT385" s="3"/>
    </row>
    <row r="386" spans="2:72" x14ac:dyDescent="0.25">
      <c r="B386" s="1"/>
      <c r="C386" s="1"/>
      <c r="D386" s="1"/>
      <c r="E386" s="1"/>
      <c r="F386" s="1"/>
      <c r="G386" s="1"/>
      <c r="H386" s="1"/>
      <c r="I386" s="1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  <c r="BO386" s="3"/>
      <c r="BP386" s="3"/>
      <c r="BQ386" s="3"/>
      <c r="BR386" s="3"/>
      <c r="BS386" s="3"/>
      <c r="BT386" s="3"/>
    </row>
    <row r="387" spans="2:72" x14ac:dyDescent="0.25">
      <c r="B387" s="1"/>
      <c r="C387" s="1"/>
      <c r="D387" s="1"/>
      <c r="E387" s="1"/>
      <c r="F387" s="1"/>
      <c r="G387" s="1"/>
      <c r="H387" s="1"/>
      <c r="I387" s="1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  <c r="BO387" s="3"/>
      <c r="BP387" s="3"/>
      <c r="BQ387" s="3"/>
      <c r="BR387" s="3"/>
      <c r="BS387" s="3"/>
      <c r="BT387" s="3"/>
    </row>
    <row r="388" spans="2:72" x14ac:dyDescent="0.25">
      <c r="B388" s="1"/>
      <c r="C388" s="1"/>
      <c r="D388" s="1"/>
      <c r="E388" s="1"/>
      <c r="F388" s="1"/>
      <c r="G388" s="1"/>
      <c r="H388" s="1"/>
      <c r="I388" s="1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  <c r="BO388" s="3"/>
      <c r="BP388" s="3"/>
      <c r="BQ388" s="3"/>
      <c r="BR388" s="3"/>
      <c r="BS388" s="3"/>
      <c r="BT388" s="3"/>
    </row>
    <row r="389" spans="2:72" x14ac:dyDescent="0.25">
      <c r="B389" s="1"/>
      <c r="C389" s="1"/>
      <c r="D389" s="1"/>
      <c r="E389" s="1"/>
      <c r="F389" s="1"/>
      <c r="G389" s="1"/>
      <c r="H389" s="1"/>
      <c r="I389" s="1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  <c r="BO389" s="3"/>
      <c r="BP389" s="3"/>
      <c r="BQ389" s="3"/>
      <c r="BR389" s="3"/>
      <c r="BS389" s="3"/>
      <c r="BT389" s="3"/>
    </row>
    <row r="390" spans="2:72" x14ac:dyDescent="0.25">
      <c r="B390" s="1"/>
      <c r="C390" s="1"/>
      <c r="D390" s="1"/>
      <c r="E390" s="1"/>
      <c r="F390" s="1"/>
      <c r="G390" s="1"/>
      <c r="H390" s="1"/>
      <c r="I390" s="1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  <c r="BO390" s="3"/>
      <c r="BP390" s="3"/>
      <c r="BQ390" s="3"/>
      <c r="BR390" s="3"/>
      <c r="BS390" s="3"/>
      <c r="BT390" s="3"/>
    </row>
    <row r="391" spans="2:72" x14ac:dyDescent="0.25">
      <c r="B391" s="1"/>
      <c r="C391" s="1"/>
      <c r="D391" s="1"/>
      <c r="E391" s="1"/>
      <c r="F391" s="1"/>
      <c r="G391" s="1"/>
      <c r="H391" s="1"/>
      <c r="I391" s="1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  <c r="BO391" s="3"/>
      <c r="BP391" s="3"/>
      <c r="BQ391" s="3"/>
      <c r="BR391" s="3"/>
      <c r="BS391" s="3"/>
      <c r="BT391" s="3"/>
    </row>
    <row r="392" spans="2:72" x14ac:dyDescent="0.25">
      <c r="B392" s="1"/>
      <c r="C392" s="1"/>
      <c r="D392" s="1"/>
      <c r="E392" s="1"/>
      <c r="F392" s="1"/>
      <c r="G392" s="1"/>
      <c r="H392" s="1"/>
      <c r="I392" s="1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  <c r="BO392" s="3"/>
      <c r="BP392" s="3"/>
      <c r="BQ392" s="3"/>
      <c r="BR392" s="3"/>
      <c r="BS392" s="3"/>
      <c r="BT392" s="3"/>
    </row>
    <row r="393" spans="2:72" x14ac:dyDescent="0.25">
      <c r="B393" s="1"/>
      <c r="C393" s="1"/>
      <c r="D393" s="1"/>
      <c r="E393" s="1"/>
      <c r="F393" s="1"/>
      <c r="G393" s="1"/>
      <c r="H393" s="1"/>
      <c r="I393" s="1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  <c r="BO393" s="3"/>
      <c r="BP393" s="3"/>
      <c r="BQ393" s="3"/>
      <c r="BR393" s="3"/>
      <c r="BS393" s="3"/>
      <c r="BT393" s="3"/>
    </row>
    <row r="394" spans="2:72" x14ac:dyDescent="0.25">
      <c r="B394" s="1"/>
      <c r="C394" s="1"/>
      <c r="D394" s="1"/>
      <c r="E394" s="1"/>
      <c r="F394" s="1"/>
      <c r="G394" s="1"/>
      <c r="H394" s="1"/>
      <c r="I394" s="1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  <c r="BO394" s="3"/>
      <c r="BP394" s="3"/>
      <c r="BQ394" s="3"/>
      <c r="BR394" s="3"/>
      <c r="BS394" s="3"/>
      <c r="BT394" s="3"/>
    </row>
    <row r="395" spans="2:72" x14ac:dyDescent="0.25">
      <c r="B395" s="1"/>
      <c r="C395" s="1"/>
      <c r="D395" s="1"/>
      <c r="E395" s="1"/>
      <c r="F395" s="1"/>
      <c r="G395" s="1"/>
      <c r="H395" s="1"/>
      <c r="I395" s="1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  <c r="BO395" s="3"/>
      <c r="BP395" s="3"/>
      <c r="BQ395" s="3"/>
      <c r="BR395" s="3"/>
      <c r="BS395" s="3"/>
      <c r="BT395" s="3"/>
    </row>
    <row r="396" spans="2:72" x14ac:dyDescent="0.25">
      <c r="B396" s="1"/>
      <c r="C396" s="1"/>
      <c r="D396" s="1"/>
      <c r="E396" s="1"/>
      <c r="F396" s="1"/>
      <c r="G396" s="1"/>
      <c r="H396" s="1"/>
      <c r="I396" s="1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  <c r="BO396" s="3"/>
      <c r="BP396" s="3"/>
      <c r="BQ396" s="3"/>
      <c r="BR396" s="3"/>
      <c r="BS396" s="3"/>
      <c r="BT396" s="3"/>
    </row>
    <row r="397" spans="2:72" x14ac:dyDescent="0.25">
      <c r="B397" s="1"/>
      <c r="C397" s="1"/>
      <c r="D397" s="1"/>
      <c r="E397" s="1"/>
      <c r="F397" s="1"/>
      <c r="G397" s="1"/>
      <c r="H397" s="1"/>
      <c r="I397" s="1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  <c r="BO397" s="3"/>
      <c r="BP397" s="3"/>
      <c r="BQ397" s="3"/>
      <c r="BR397" s="3"/>
      <c r="BS397" s="3"/>
      <c r="BT397" s="3"/>
    </row>
    <row r="398" spans="2:72" x14ac:dyDescent="0.25">
      <c r="B398" s="1"/>
      <c r="C398" s="1"/>
      <c r="D398" s="1"/>
      <c r="E398" s="1"/>
      <c r="F398" s="1"/>
      <c r="G398" s="1"/>
      <c r="H398" s="1"/>
      <c r="I398" s="1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  <c r="BO398" s="3"/>
      <c r="BP398" s="3"/>
      <c r="BQ398" s="3"/>
      <c r="BR398" s="3"/>
      <c r="BS398" s="3"/>
      <c r="BT398" s="3"/>
    </row>
    <row r="399" spans="2:72" x14ac:dyDescent="0.25">
      <c r="B399" s="1"/>
      <c r="C399" s="1"/>
      <c r="D399" s="1"/>
      <c r="E399" s="1"/>
      <c r="F399" s="1"/>
      <c r="G399" s="1"/>
      <c r="H399" s="1"/>
      <c r="I399" s="1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  <c r="BO399" s="3"/>
      <c r="BP399" s="3"/>
      <c r="BQ399" s="3"/>
      <c r="BR399" s="3"/>
      <c r="BS399" s="3"/>
      <c r="BT399" s="3"/>
    </row>
    <row r="400" spans="2:72" x14ac:dyDescent="0.25">
      <c r="B400" s="1"/>
      <c r="C400" s="1"/>
      <c r="D400" s="1"/>
      <c r="E400" s="1"/>
      <c r="F400" s="1"/>
      <c r="G400" s="1"/>
      <c r="H400" s="1"/>
      <c r="I400" s="1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  <c r="BO400" s="3"/>
      <c r="BP400" s="3"/>
      <c r="BQ400" s="3"/>
      <c r="BR400" s="3"/>
      <c r="BS400" s="3"/>
      <c r="BT400" s="3"/>
    </row>
    <row r="401" spans="2:72" x14ac:dyDescent="0.25">
      <c r="B401" s="1"/>
      <c r="C401" s="1"/>
      <c r="D401" s="1"/>
      <c r="E401" s="1"/>
      <c r="F401" s="1"/>
      <c r="G401" s="1"/>
      <c r="H401" s="1"/>
      <c r="I401" s="1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  <c r="BO401" s="3"/>
      <c r="BP401" s="3"/>
      <c r="BQ401" s="3"/>
      <c r="BR401" s="3"/>
      <c r="BS401" s="3"/>
      <c r="BT401" s="3"/>
    </row>
    <row r="402" spans="2:72" x14ac:dyDescent="0.25">
      <c r="B402" s="1"/>
      <c r="C402" s="1"/>
      <c r="D402" s="1"/>
      <c r="E402" s="1"/>
      <c r="F402" s="1"/>
      <c r="G402" s="1"/>
      <c r="H402" s="1"/>
      <c r="I402" s="1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  <c r="BO402" s="3"/>
      <c r="BP402" s="3"/>
      <c r="BQ402" s="3"/>
      <c r="BR402" s="3"/>
      <c r="BS402" s="3"/>
      <c r="BT402" s="3"/>
    </row>
    <row r="403" spans="2:72" x14ac:dyDescent="0.25">
      <c r="B403" s="1"/>
      <c r="C403" s="1"/>
      <c r="D403" s="1"/>
      <c r="E403" s="1"/>
      <c r="F403" s="1"/>
      <c r="G403" s="1"/>
      <c r="H403" s="1"/>
      <c r="I403" s="1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  <c r="BO403" s="3"/>
      <c r="BP403" s="3"/>
      <c r="BQ403" s="3"/>
      <c r="BR403" s="3"/>
      <c r="BS403" s="3"/>
      <c r="BT403" s="3"/>
    </row>
    <row r="404" spans="2:72" x14ac:dyDescent="0.25">
      <c r="B404" s="1"/>
      <c r="C404" s="1"/>
      <c r="D404" s="1"/>
      <c r="E404" s="1"/>
      <c r="F404" s="1"/>
      <c r="G404" s="1"/>
      <c r="H404" s="1"/>
      <c r="I404" s="1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  <c r="BO404" s="3"/>
      <c r="BP404" s="3"/>
      <c r="BQ404" s="3"/>
      <c r="BR404" s="3"/>
      <c r="BS404" s="3"/>
      <c r="BT404" s="3"/>
    </row>
    <row r="405" spans="2:72" x14ac:dyDescent="0.25">
      <c r="B405" s="1"/>
      <c r="C405" s="1"/>
      <c r="D405" s="1"/>
      <c r="E405" s="1"/>
      <c r="F405" s="1"/>
      <c r="G405" s="1"/>
      <c r="H405" s="1"/>
      <c r="I405" s="1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  <c r="BO405" s="3"/>
      <c r="BP405" s="3"/>
      <c r="BQ405" s="3"/>
      <c r="BR405" s="3"/>
      <c r="BS405" s="3"/>
      <c r="BT405" s="3"/>
    </row>
    <row r="406" spans="2:72" x14ac:dyDescent="0.25">
      <c r="B406" s="1"/>
      <c r="C406" s="1"/>
      <c r="D406" s="1"/>
      <c r="E406" s="1"/>
      <c r="F406" s="1"/>
      <c r="G406" s="1"/>
      <c r="H406" s="1"/>
      <c r="I406" s="1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  <c r="BO406" s="3"/>
      <c r="BP406" s="3"/>
      <c r="BQ406" s="3"/>
      <c r="BR406" s="3"/>
      <c r="BS406" s="3"/>
      <c r="BT406" s="3"/>
    </row>
    <row r="407" spans="2:72" x14ac:dyDescent="0.25">
      <c r="B407" s="1"/>
      <c r="C407" s="1"/>
      <c r="D407" s="1"/>
      <c r="E407" s="1"/>
      <c r="F407" s="1"/>
      <c r="G407" s="1"/>
      <c r="H407" s="1"/>
      <c r="I407" s="1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  <c r="BO407" s="3"/>
      <c r="BP407" s="3"/>
      <c r="BQ407" s="3"/>
      <c r="BR407" s="3"/>
      <c r="BS407" s="3"/>
      <c r="BT407" s="3"/>
    </row>
    <row r="408" spans="2:72" x14ac:dyDescent="0.25">
      <c r="B408" s="1"/>
      <c r="C408" s="1"/>
      <c r="D408" s="1"/>
      <c r="E408" s="1"/>
      <c r="F408" s="1"/>
      <c r="G408" s="1"/>
      <c r="H408" s="1"/>
      <c r="I408" s="1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  <c r="BO408" s="3"/>
      <c r="BP408" s="3"/>
      <c r="BQ408" s="3"/>
      <c r="BR408" s="3"/>
      <c r="BS408" s="3"/>
      <c r="BT408" s="3"/>
    </row>
    <row r="409" spans="2:72" x14ac:dyDescent="0.25">
      <c r="B409" s="1"/>
      <c r="C409" s="1"/>
      <c r="D409" s="1"/>
      <c r="E409" s="1"/>
      <c r="F409" s="1"/>
      <c r="G409" s="1"/>
      <c r="H409" s="1"/>
      <c r="I409" s="1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  <c r="BO409" s="3"/>
      <c r="BP409" s="3"/>
      <c r="BQ409" s="3"/>
      <c r="BR409" s="3"/>
      <c r="BS409" s="3"/>
      <c r="BT409" s="3"/>
    </row>
    <row r="410" spans="2:72" x14ac:dyDescent="0.25">
      <c r="B410" s="1"/>
      <c r="C410" s="1"/>
      <c r="D410" s="1"/>
      <c r="E410" s="1"/>
      <c r="F410" s="1"/>
      <c r="G410" s="1"/>
      <c r="H410" s="1"/>
      <c r="I410" s="1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  <c r="BO410" s="3"/>
      <c r="BP410" s="3"/>
      <c r="BQ410" s="3"/>
      <c r="BR410" s="3"/>
      <c r="BS410" s="3"/>
      <c r="BT410" s="3"/>
    </row>
    <row r="411" spans="2:72" x14ac:dyDescent="0.25">
      <c r="B411" s="1"/>
      <c r="C411" s="1"/>
      <c r="D411" s="1"/>
      <c r="E411" s="1"/>
      <c r="F411" s="1"/>
      <c r="G411" s="1"/>
      <c r="H411" s="1"/>
      <c r="I411" s="1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  <c r="BO411" s="3"/>
      <c r="BP411" s="3"/>
      <c r="BQ411" s="3"/>
      <c r="BR411" s="3"/>
      <c r="BS411" s="3"/>
      <c r="BT411" s="3"/>
    </row>
    <row r="412" spans="2:72" x14ac:dyDescent="0.25">
      <c r="B412" s="1"/>
      <c r="C412" s="1"/>
      <c r="D412" s="1"/>
      <c r="E412" s="1"/>
      <c r="F412" s="1"/>
      <c r="G412" s="1"/>
      <c r="H412" s="1"/>
      <c r="I412" s="1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  <c r="BO412" s="3"/>
      <c r="BP412" s="3"/>
      <c r="BQ412" s="3"/>
      <c r="BR412" s="3"/>
      <c r="BS412" s="3"/>
      <c r="BT412" s="3"/>
    </row>
    <row r="413" spans="2:72" x14ac:dyDescent="0.25">
      <c r="B413" s="1"/>
      <c r="C413" s="1"/>
      <c r="D413" s="1"/>
      <c r="E413" s="1"/>
      <c r="F413" s="1"/>
      <c r="G413" s="1"/>
      <c r="H413" s="1"/>
      <c r="I413" s="1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  <c r="BO413" s="3"/>
      <c r="BP413" s="3"/>
      <c r="BQ413" s="3"/>
      <c r="BR413" s="3"/>
      <c r="BS413" s="3"/>
      <c r="BT413" s="3"/>
    </row>
    <row r="414" spans="2:72" x14ac:dyDescent="0.25">
      <c r="B414" s="1"/>
      <c r="C414" s="1"/>
      <c r="D414" s="1"/>
      <c r="E414" s="1"/>
      <c r="F414" s="1"/>
      <c r="G414" s="1"/>
      <c r="H414" s="1"/>
      <c r="I414" s="1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  <c r="BO414" s="3"/>
      <c r="BP414" s="3"/>
      <c r="BQ414" s="3"/>
      <c r="BR414" s="3"/>
      <c r="BS414" s="3"/>
      <c r="BT414" s="3"/>
    </row>
    <row r="415" spans="2:72" x14ac:dyDescent="0.25">
      <c r="B415" s="1"/>
      <c r="C415" s="1"/>
      <c r="D415" s="1"/>
      <c r="E415" s="1"/>
      <c r="F415" s="1"/>
      <c r="G415" s="1"/>
      <c r="H415" s="1"/>
      <c r="I415" s="1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  <c r="BO415" s="3"/>
      <c r="BP415" s="3"/>
      <c r="BQ415" s="3"/>
      <c r="BR415" s="3"/>
      <c r="BS415" s="3"/>
      <c r="BT415" s="3"/>
    </row>
    <row r="416" spans="2:72" x14ac:dyDescent="0.25">
      <c r="B416" s="1"/>
      <c r="C416" s="1"/>
      <c r="D416" s="1"/>
      <c r="E416" s="1"/>
      <c r="F416" s="1"/>
      <c r="G416" s="1"/>
      <c r="H416" s="1"/>
      <c r="I416" s="1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  <c r="BO416" s="3"/>
      <c r="BP416" s="3"/>
      <c r="BQ416" s="3"/>
      <c r="BR416" s="3"/>
      <c r="BS416" s="3"/>
      <c r="BT416" s="3"/>
    </row>
    <row r="417" spans="2:72" x14ac:dyDescent="0.25">
      <c r="B417" s="1"/>
      <c r="C417" s="1"/>
      <c r="D417" s="1"/>
      <c r="E417" s="1"/>
      <c r="F417" s="1"/>
      <c r="G417" s="1"/>
      <c r="H417" s="1"/>
      <c r="I417" s="1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  <c r="BO417" s="3"/>
      <c r="BP417" s="3"/>
      <c r="BQ417" s="3"/>
      <c r="BR417" s="3"/>
      <c r="BS417" s="3"/>
      <c r="BT417" s="3"/>
    </row>
    <row r="418" spans="2:72" x14ac:dyDescent="0.25">
      <c r="B418" s="1"/>
      <c r="C418" s="1"/>
      <c r="D418" s="1"/>
      <c r="E418" s="1"/>
      <c r="F418" s="1"/>
      <c r="G418" s="1"/>
      <c r="H418" s="1"/>
      <c r="I418" s="1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  <c r="BO418" s="3"/>
      <c r="BP418" s="3"/>
      <c r="BQ418" s="3"/>
      <c r="BR418" s="3"/>
      <c r="BS418" s="3"/>
      <c r="BT418" s="3"/>
    </row>
    <row r="419" spans="2:72" x14ac:dyDescent="0.25">
      <c r="B419" s="1"/>
      <c r="C419" s="1"/>
      <c r="D419" s="1"/>
      <c r="E419" s="1"/>
      <c r="F419" s="1"/>
      <c r="G419" s="1"/>
      <c r="H419" s="1"/>
      <c r="I419" s="1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  <c r="BO419" s="3"/>
      <c r="BP419" s="3"/>
      <c r="BQ419" s="3"/>
      <c r="BR419" s="3"/>
      <c r="BS419" s="3"/>
      <c r="BT419" s="3"/>
    </row>
    <row r="420" spans="2:72" x14ac:dyDescent="0.25">
      <c r="B420" s="1"/>
      <c r="C420" s="1"/>
      <c r="D420" s="1"/>
      <c r="E420" s="1"/>
      <c r="F420" s="1"/>
      <c r="G420" s="1"/>
      <c r="H420" s="1"/>
      <c r="I420" s="1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  <c r="BO420" s="3"/>
      <c r="BP420" s="3"/>
      <c r="BQ420" s="3"/>
      <c r="BR420" s="3"/>
      <c r="BS420" s="3"/>
      <c r="BT420" s="3"/>
    </row>
    <row r="421" spans="2:72" x14ac:dyDescent="0.25">
      <c r="B421" s="1"/>
      <c r="C421" s="1"/>
      <c r="D421" s="1"/>
      <c r="E421" s="1"/>
      <c r="F421" s="1"/>
      <c r="G421" s="1"/>
      <c r="H421" s="1"/>
      <c r="I421" s="1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  <c r="BO421" s="3"/>
      <c r="BP421" s="3"/>
      <c r="BQ421" s="3"/>
      <c r="BR421" s="3"/>
      <c r="BS421" s="3"/>
      <c r="BT421" s="3"/>
    </row>
    <row r="422" spans="2:72" x14ac:dyDescent="0.25">
      <c r="B422" s="1"/>
      <c r="C422" s="1"/>
      <c r="D422" s="1"/>
      <c r="E422" s="1"/>
      <c r="F422" s="1"/>
      <c r="G422" s="1"/>
      <c r="H422" s="1"/>
      <c r="I422" s="1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  <c r="BO422" s="3"/>
      <c r="BP422" s="3"/>
      <c r="BQ422" s="3"/>
      <c r="BR422" s="3"/>
      <c r="BS422" s="3"/>
      <c r="BT422" s="3"/>
    </row>
    <row r="423" spans="2:72" x14ac:dyDescent="0.25">
      <c r="B423" s="1"/>
      <c r="C423" s="1"/>
      <c r="D423" s="1"/>
      <c r="E423" s="1"/>
      <c r="F423" s="1"/>
      <c r="G423" s="1"/>
      <c r="H423" s="1"/>
      <c r="I423" s="1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  <c r="BO423" s="3"/>
      <c r="BP423" s="3"/>
      <c r="BQ423" s="3"/>
      <c r="BR423" s="3"/>
      <c r="BS423" s="3"/>
      <c r="BT423" s="3"/>
    </row>
    <row r="424" spans="2:72" x14ac:dyDescent="0.25">
      <c r="B424" s="1"/>
      <c r="C424" s="1"/>
      <c r="D424" s="1"/>
      <c r="E424" s="1"/>
      <c r="F424" s="1"/>
      <c r="G424" s="1"/>
      <c r="H424" s="1"/>
      <c r="I424" s="1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  <c r="BO424" s="3"/>
      <c r="BP424" s="3"/>
      <c r="BQ424" s="3"/>
      <c r="BR424" s="3"/>
      <c r="BS424" s="3"/>
      <c r="BT424" s="3"/>
    </row>
    <row r="425" spans="2:72" x14ac:dyDescent="0.25">
      <c r="B425" s="1"/>
      <c r="C425" s="1"/>
      <c r="D425" s="1"/>
      <c r="E425" s="1"/>
      <c r="F425" s="1"/>
      <c r="G425" s="1"/>
      <c r="H425" s="1"/>
      <c r="I425" s="1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  <c r="BO425" s="3"/>
      <c r="BP425" s="3"/>
      <c r="BQ425" s="3"/>
      <c r="BR425" s="3"/>
      <c r="BS425" s="3"/>
      <c r="BT425" s="3"/>
    </row>
    <row r="426" spans="2:72" x14ac:dyDescent="0.25">
      <c r="B426" s="1"/>
      <c r="C426" s="1"/>
      <c r="D426" s="1"/>
      <c r="E426" s="1"/>
      <c r="F426" s="1"/>
      <c r="G426" s="1"/>
      <c r="H426" s="1"/>
      <c r="I426" s="1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  <c r="BO426" s="3"/>
      <c r="BP426" s="3"/>
      <c r="BQ426" s="3"/>
      <c r="BR426" s="3"/>
      <c r="BS426" s="3"/>
      <c r="BT426" s="3"/>
    </row>
    <row r="427" spans="2:72" x14ac:dyDescent="0.25">
      <c r="B427" s="1"/>
      <c r="C427" s="1"/>
      <c r="D427" s="1"/>
      <c r="E427" s="1"/>
      <c r="F427" s="1"/>
      <c r="G427" s="1"/>
      <c r="H427" s="1"/>
      <c r="I427" s="1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  <c r="BO427" s="3"/>
      <c r="BP427" s="3"/>
      <c r="BQ427" s="3"/>
      <c r="BR427" s="3"/>
      <c r="BS427" s="3"/>
      <c r="BT427" s="3"/>
    </row>
    <row r="428" spans="2:72" x14ac:dyDescent="0.25">
      <c r="B428" s="1"/>
      <c r="C428" s="1"/>
      <c r="D428" s="1"/>
      <c r="E428" s="1"/>
      <c r="F428" s="1"/>
      <c r="G428" s="1"/>
      <c r="H428" s="1"/>
      <c r="I428" s="1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  <c r="BO428" s="3"/>
      <c r="BP428" s="3"/>
      <c r="BQ428" s="3"/>
      <c r="BR428" s="3"/>
      <c r="BS428" s="3"/>
      <c r="BT428" s="3"/>
    </row>
    <row r="429" spans="2:72" x14ac:dyDescent="0.25">
      <c r="B429" s="1"/>
      <c r="C429" s="1"/>
      <c r="D429" s="1"/>
      <c r="E429" s="1"/>
      <c r="F429" s="1"/>
      <c r="G429" s="1"/>
      <c r="H429" s="1"/>
      <c r="I429" s="1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  <c r="BO429" s="3"/>
      <c r="BP429" s="3"/>
      <c r="BQ429" s="3"/>
      <c r="BR429" s="3"/>
      <c r="BS429" s="3"/>
      <c r="BT429" s="3"/>
    </row>
    <row r="430" spans="2:72" x14ac:dyDescent="0.25">
      <c r="B430" s="1"/>
      <c r="C430" s="1"/>
      <c r="D430" s="1"/>
      <c r="E430" s="1"/>
      <c r="F430" s="1"/>
      <c r="G430" s="1"/>
      <c r="H430" s="1"/>
      <c r="I430" s="1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  <c r="BO430" s="3"/>
      <c r="BP430" s="3"/>
      <c r="BQ430" s="3"/>
      <c r="BR430" s="3"/>
      <c r="BS430" s="3"/>
      <c r="BT430" s="3"/>
    </row>
    <row r="431" spans="2:72" x14ac:dyDescent="0.25">
      <c r="B431" s="1"/>
      <c r="C431" s="1"/>
      <c r="D431" s="1"/>
      <c r="E431" s="1"/>
      <c r="F431" s="1"/>
      <c r="G431" s="1"/>
      <c r="H431" s="1"/>
      <c r="I431" s="1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  <c r="BO431" s="3"/>
      <c r="BP431" s="3"/>
      <c r="BQ431" s="3"/>
      <c r="BR431" s="3"/>
      <c r="BS431" s="3"/>
      <c r="BT431" s="3"/>
    </row>
    <row r="432" spans="2:72" x14ac:dyDescent="0.25">
      <c r="B432" s="1"/>
      <c r="C432" s="1"/>
      <c r="D432" s="1"/>
      <c r="E432" s="1"/>
      <c r="F432" s="1"/>
      <c r="G432" s="1"/>
      <c r="H432" s="1"/>
      <c r="I432" s="1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  <c r="BO432" s="3"/>
      <c r="BP432" s="3"/>
      <c r="BQ432" s="3"/>
      <c r="BR432" s="3"/>
      <c r="BS432" s="3"/>
      <c r="BT432" s="3"/>
    </row>
    <row r="433" spans="2:72" x14ac:dyDescent="0.25">
      <c r="B433" s="1"/>
      <c r="C433" s="1"/>
      <c r="D433" s="1"/>
      <c r="E433" s="1"/>
      <c r="F433" s="1"/>
      <c r="G433" s="1"/>
      <c r="H433" s="1"/>
      <c r="I433" s="1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  <c r="BO433" s="3"/>
      <c r="BP433" s="3"/>
      <c r="BQ433" s="3"/>
      <c r="BR433" s="3"/>
      <c r="BS433" s="3"/>
      <c r="BT433" s="3"/>
    </row>
    <row r="434" spans="2:72" x14ac:dyDescent="0.25">
      <c r="B434" s="1"/>
      <c r="C434" s="1"/>
      <c r="D434" s="1"/>
      <c r="E434" s="1"/>
      <c r="F434" s="1"/>
      <c r="G434" s="1"/>
      <c r="H434" s="1"/>
      <c r="I434" s="1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  <c r="BO434" s="3"/>
      <c r="BP434" s="3"/>
      <c r="BQ434" s="3"/>
      <c r="BR434" s="3"/>
      <c r="BS434" s="3"/>
      <c r="BT434" s="3"/>
    </row>
    <row r="435" spans="2:72" x14ac:dyDescent="0.25">
      <c r="B435" s="1"/>
      <c r="C435" s="1"/>
      <c r="D435" s="1"/>
      <c r="E435" s="1"/>
      <c r="F435" s="1"/>
      <c r="G435" s="1"/>
      <c r="H435" s="1"/>
      <c r="I435" s="1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  <c r="BO435" s="3"/>
      <c r="BP435" s="3"/>
      <c r="BQ435" s="3"/>
      <c r="BR435" s="3"/>
      <c r="BS435" s="3"/>
      <c r="BT435" s="3"/>
    </row>
    <row r="436" spans="2:72" x14ac:dyDescent="0.25">
      <c r="B436" s="1"/>
      <c r="C436" s="1"/>
      <c r="D436" s="1"/>
      <c r="E436" s="1"/>
      <c r="F436" s="1"/>
      <c r="G436" s="1"/>
      <c r="H436" s="1"/>
      <c r="I436" s="1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  <c r="BO436" s="3"/>
      <c r="BP436" s="3"/>
      <c r="BQ436" s="3"/>
      <c r="BR436" s="3"/>
      <c r="BS436" s="3"/>
      <c r="BT436" s="3"/>
    </row>
    <row r="437" spans="2:72" x14ac:dyDescent="0.25">
      <c r="B437" s="1"/>
      <c r="C437" s="1"/>
      <c r="D437" s="1"/>
      <c r="E437" s="1"/>
      <c r="F437" s="1"/>
      <c r="G437" s="1"/>
      <c r="H437" s="1"/>
      <c r="I437" s="1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  <c r="BO437" s="3"/>
      <c r="BP437" s="3"/>
      <c r="BQ437" s="3"/>
      <c r="BR437" s="3"/>
      <c r="BS437" s="3"/>
      <c r="BT437" s="3"/>
    </row>
    <row r="438" spans="2:72" x14ac:dyDescent="0.25">
      <c r="B438" s="1"/>
      <c r="C438" s="1"/>
      <c r="D438" s="1"/>
      <c r="E438" s="1"/>
      <c r="F438" s="1"/>
      <c r="G438" s="1"/>
      <c r="H438" s="1"/>
      <c r="I438" s="1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  <c r="BO438" s="3"/>
      <c r="BP438" s="3"/>
      <c r="BQ438" s="3"/>
      <c r="BR438" s="3"/>
      <c r="BS438" s="3"/>
      <c r="BT438" s="3"/>
    </row>
    <row r="439" spans="2:72" x14ac:dyDescent="0.25">
      <c r="B439" s="1"/>
      <c r="C439" s="1"/>
      <c r="D439" s="1"/>
      <c r="E439" s="1"/>
      <c r="F439" s="1"/>
      <c r="G439" s="1"/>
      <c r="H439" s="1"/>
      <c r="I439" s="1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  <c r="BO439" s="3"/>
      <c r="BP439" s="3"/>
      <c r="BQ439" s="3"/>
      <c r="BR439" s="3"/>
      <c r="BS439" s="3"/>
      <c r="BT439" s="3"/>
    </row>
    <row r="440" spans="2:72" x14ac:dyDescent="0.25">
      <c r="B440" s="1"/>
      <c r="C440" s="1"/>
      <c r="D440" s="1"/>
      <c r="E440" s="1"/>
      <c r="F440" s="1"/>
      <c r="G440" s="1"/>
      <c r="H440" s="1"/>
      <c r="I440" s="1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  <c r="BO440" s="3"/>
      <c r="BP440" s="3"/>
      <c r="BQ440" s="3"/>
      <c r="BR440" s="3"/>
      <c r="BS440" s="3"/>
      <c r="BT440" s="3"/>
    </row>
    <row r="441" spans="2:72" x14ac:dyDescent="0.25">
      <c r="B441" s="1"/>
      <c r="C441" s="1"/>
      <c r="D441" s="1"/>
      <c r="E441" s="1"/>
      <c r="F441" s="1"/>
      <c r="G441" s="1"/>
      <c r="H441" s="1"/>
      <c r="I441" s="1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  <c r="BO441" s="3"/>
      <c r="BP441" s="3"/>
      <c r="BQ441" s="3"/>
      <c r="BR441" s="3"/>
      <c r="BS441" s="3"/>
      <c r="BT441" s="3"/>
    </row>
    <row r="442" spans="2:72" x14ac:dyDescent="0.25">
      <c r="B442" s="1"/>
      <c r="C442" s="1"/>
      <c r="D442" s="1"/>
      <c r="E442" s="1"/>
      <c r="F442" s="1"/>
      <c r="G442" s="1"/>
      <c r="H442" s="1"/>
      <c r="I442" s="1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  <c r="BO442" s="3"/>
      <c r="BP442" s="3"/>
      <c r="BQ442" s="3"/>
      <c r="BR442" s="3"/>
      <c r="BS442" s="3"/>
      <c r="BT442" s="3"/>
    </row>
    <row r="443" spans="2:72" x14ac:dyDescent="0.25">
      <c r="B443" s="1"/>
      <c r="C443" s="1"/>
      <c r="D443" s="1"/>
      <c r="E443" s="1"/>
      <c r="F443" s="1"/>
      <c r="G443" s="1"/>
      <c r="H443" s="1"/>
      <c r="I443" s="1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  <c r="BO443" s="3"/>
      <c r="BP443" s="3"/>
      <c r="BQ443" s="3"/>
      <c r="BR443" s="3"/>
      <c r="BS443" s="3"/>
      <c r="BT443" s="3"/>
    </row>
    <row r="444" spans="2:72" x14ac:dyDescent="0.25">
      <c r="B444" s="1"/>
      <c r="C444" s="1"/>
      <c r="D444" s="1"/>
      <c r="E444" s="1"/>
      <c r="F444" s="1"/>
      <c r="G444" s="1"/>
      <c r="H444" s="1"/>
      <c r="I444" s="1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  <c r="BO444" s="3"/>
      <c r="BP444" s="3"/>
      <c r="BQ444" s="3"/>
      <c r="BR444" s="3"/>
      <c r="BS444" s="3"/>
      <c r="BT444" s="3"/>
    </row>
    <row r="445" spans="2:72" x14ac:dyDescent="0.25">
      <c r="B445" s="1"/>
      <c r="C445" s="1"/>
      <c r="D445" s="1"/>
      <c r="E445" s="1"/>
      <c r="F445" s="1"/>
      <c r="G445" s="1"/>
      <c r="H445" s="1"/>
      <c r="I445" s="1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  <c r="BO445" s="3"/>
      <c r="BP445" s="3"/>
      <c r="BQ445" s="3"/>
      <c r="BR445" s="3"/>
      <c r="BS445" s="3"/>
      <c r="BT445" s="3"/>
    </row>
    <row r="446" spans="2:72" x14ac:dyDescent="0.25">
      <c r="B446" s="1"/>
      <c r="C446" s="1"/>
      <c r="D446" s="1"/>
      <c r="E446" s="1"/>
      <c r="F446" s="1"/>
      <c r="G446" s="1"/>
      <c r="H446" s="1"/>
      <c r="I446" s="1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  <c r="BO446" s="3"/>
      <c r="BP446" s="3"/>
      <c r="BQ446" s="3"/>
      <c r="BR446" s="3"/>
      <c r="BS446" s="3"/>
      <c r="BT446" s="3"/>
    </row>
    <row r="447" spans="2:72" x14ac:dyDescent="0.25">
      <c r="B447" s="1"/>
      <c r="C447" s="1"/>
      <c r="D447" s="1"/>
      <c r="E447" s="1"/>
      <c r="F447" s="1"/>
      <c r="G447" s="1"/>
      <c r="H447" s="1"/>
      <c r="I447" s="1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  <c r="BO447" s="3"/>
      <c r="BP447" s="3"/>
      <c r="BQ447" s="3"/>
      <c r="BR447" s="3"/>
      <c r="BS447" s="3"/>
      <c r="BT447" s="3"/>
    </row>
    <row r="448" spans="2:72" x14ac:dyDescent="0.25">
      <c r="B448" s="1"/>
      <c r="C448" s="1"/>
      <c r="D448" s="1"/>
      <c r="E448" s="1"/>
      <c r="F448" s="1"/>
      <c r="G448" s="1"/>
      <c r="H448" s="1"/>
      <c r="I448" s="1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  <c r="BO448" s="3"/>
      <c r="BP448" s="3"/>
      <c r="BQ448" s="3"/>
      <c r="BR448" s="3"/>
      <c r="BS448" s="3"/>
      <c r="BT448" s="3"/>
    </row>
    <row r="449" spans="2:72" x14ac:dyDescent="0.25">
      <c r="B449" s="1"/>
      <c r="C449" s="1"/>
      <c r="D449" s="1"/>
      <c r="E449" s="1"/>
      <c r="F449" s="1"/>
      <c r="G449" s="1"/>
      <c r="H449" s="1"/>
      <c r="I449" s="1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  <c r="BO449" s="3"/>
      <c r="BP449" s="3"/>
      <c r="BQ449" s="3"/>
      <c r="BR449" s="3"/>
      <c r="BS449" s="3"/>
      <c r="BT449" s="3"/>
    </row>
    <row r="450" spans="2:72" x14ac:dyDescent="0.25">
      <c r="B450" s="1"/>
      <c r="C450" s="1"/>
      <c r="D450" s="1"/>
      <c r="E450" s="1"/>
      <c r="F450" s="1"/>
      <c r="G450" s="1"/>
      <c r="H450" s="1"/>
      <c r="I450" s="1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  <c r="BO450" s="3"/>
      <c r="BP450" s="3"/>
      <c r="BQ450" s="3"/>
      <c r="BR450" s="3"/>
      <c r="BS450" s="3"/>
      <c r="BT450" s="3"/>
    </row>
    <row r="451" spans="2:72" x14ac:dyDescent="0.25">
      <c r="B451" s="1"/>
      <c r="C451" s="1"/>
      <c r="D451" s="1"/>
      <c r="E451" s="1"/>
      <c r="F451" s="1"/>
      <c r="G451" s="1"/>
      <c r="H451" s="1"/>
      <c r="I451" s="1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  <c r="BO451" s="3"/>
      <c r="BP451" s="3"/>
      <c r="BQ451" s="3"/>
      <c r="BR451" s="3"/>
      <c r="BS451" s="3"/>
      <c r="BT451" s="3"/>
    </row>
    <row r="452" spans="2:72" x14ac:dyDescent="0.25">
      <c r="B452" s="1"/>
      <c r="C452" s="1"/>
      <c r="D452" s="1"/>
      <c r="E452" s="1"/>
      <c r="F452" s="1"/>
      <c r="G452" s="1"/>
      <c r="H452" s="1"/>
      <c r="I452" s="1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  <c r="BO452" s="3"/>
      <c r="BP452" s="3"/>
      <c r="BQ452" s="3"/>
      <c r="BR452" s="3"/>
      <c r="BS452" s="3"/>
      <c r="BT452" s="3"/>
    </row>
    <row r="453" spans="2:72" x14ac:dyDescent="0.25">
      <c r="B453" s="1"/>
      <c r="C453" s="1"/>
      <c r="D453" s="1"/>
      <c r="E453" s="1"/>
      <c r="F453" s="1"/>
      <c r="G453" s="1"/>
      <c r="H453" s="1"/>
      <c r="I453" s="1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  <c r="BO453" s="3"/>
      <c r="BP453" s="3"/>
      <c r="BQ453" s="3"/>
      <c r="BR453" s="3"/>
      <c r="BS453" s="3"/>
      <c r="BT453" s="3"/>
    </row>
    <row r="454" spans="2:72" x14ac:dyDescent="0.25">
      <c r="B454" s="1"/>
      <c r="C454" s="1"/>
      <c r="D454" s="1"/>
      <c r="E454" s="1"/>
      <c r="F454" s="1"/>
      <c r="G454" s="1"/>
      <c r="H454" s="1"/>
      <c r="I454" s="1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  <c r="BO454" s="3"/>
      <c r="BP454" s="3"/>
      <c r="BQ454" s="3"/>
      <c r="BR454" s="3"/>
      <c r="BS454" s="3"/>
      <c r="BT454" s="3"/>
    </row>
    <row r="455" spans="2:72" x14ac:dyDescent="0.25">
      <c r="B455" s="1"/>
      <c r="C455" s="1"/>
      <c r="D455" s="1"/>
      <c r="E455" s="1"/>
      <c r="F455" s="1"/>
      <c r="G455" s="1"/>
      <c r="H455" s="1"/>
      <c r="I455" s="1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  <c r="BO455" s="3"/>
      <c r="BP455" s="3"/>
      <c r="BQ455" s="3"/>
      <c r="BR455" s="3"/>
      <c r="BS455" s="3"/>
      <c r="BT455" s="3"/>
    </row>
    <row r="456" spans="2:72" x14ac:dyDescent="0.25">
      <c r="B456" s="1"/>
      <c r="C456" s="1"/>
      <c r="D456" s="1"/>
      <c r="E456" s="1"/>
      <c r="F456" s="1"/>
      <c r="G456" s="1"/>
      <c r="H456" s="1"/>
      <c r="I456" s="1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  <c r="BO456" s="3"/>
      <c r="BP456" s="3"/>
      <c r="BQ456" s="3"/>
      <c r="BR456" s="3"/>
      <c r="BS456" s="3"/>
      <c r="BT456" s="3"/>
    </row>
    <row r="457" spans="2:72" x14ac:dyDescent="0.25">
      <c r="B457" s="1"/>
      <c r="C457" s="1"/>
      <c r="D457" s="1"/>
      <c r="E457" s="1"/>
      <c r="F457" s="1"/>
      <c r="G457" s="1"/>
      <c r="H457" s="1"/>
      <c r="I457" s="1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  <c r="BO457" s="3"/>
      <c r="BP457" s="3"/>
      <c r="BQ457" s="3"/>
      <c r="BR457" s="3"/>
      <c r="BS457" s="3"/>
      <c r="BT457" s="3"/>
    </row>
    <row r="458" spans="2:72" x14ac:dyDescent="0.25">
      <c r="B458" s="1"/>
      <c r="C458" s="1"/>
      <c r="D458" s="1"/>
      <c r="E458" s="1"/>
      <c r="F458" s="1"/>
      <c r="G458" s="1"/>
      <c r="H458" s="1"/>
      <c r="I458" s="1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  <c r="BO458" s="3"/>
      <c r="BP458" s="3"/>
      <c r="BQ458" s="3"/>
      <c r="BR458" s="3"/>
      <c r="BS458" s="3"/>
      <c r="BT458" s="3"/>
    </row>
    <row r="459" spans="2:72" x14ac:dyDescent="0.25">
      <c r="B459" s="1"/>
      <c r="C459" s="1"/>
      <c r="D459" s="1"/>
      <c r="E459" s="1"/>
      <c r="F459" s="1"/>
      <c r="G459" s="1"/>
      <c r="H459" s="1"/>
      <c r="I459" s="1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  <c r="BO459" s="3"/>
      <c r="BP459" s="3"/>
      <c r="BQ459" s="3"/>
      <c r="BR459" s="3"/>
      <c r="BS459" s="3"/>
      <c r="BT459" s="3"/>
    </row>
    <row r="460" spans="2:72" x14ac:dyDescent="0.25">
      <c r="B460" s="1"/>
      <c r="C460" s="1"/>
      <c r="D460" s="1"/>
      <c r="E460" s="1"/>
      <c r="F460" s="1"/>
      <c r="G460" s="1"/>
      <c r="H460" s="1"/>
      <c r="I460" s="1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  <c r="BO460" s="3"/>
      <c r="BP460" s="3"/>
      <c r="BQ460" s="3"/>
      <c r="BR460" s="3"/>
      <c r="BS460" s="3"/>
      <c r="BT460" s="3"/>
    </row>
    <row r="461" spans="2:72" x14ac:dyDescent="0.25">
      <c r="B461" s="1"/>
      <c r="C461" s="1"/>
      <c r="D461" s="1"/>
      <c r="E461" s="1"/>
      <c r="F461" s="1"/>
      <c r="G461" s="1"/>
      <c r="H461" s="1"/>
      <c r="I461" s="1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  <c r="BO461" s="3"/>
      <c r="BP461" s="3"/>
      <c r="BQ461" s="3"/>
      <c r="BR461" s="3"/>
      <c r="BS461" s="3"/>
      <c r="BT461" s="3"/>
    </row>
    <row r="462" spans="2:72" x14ac:dyDescent="0.25">
      <c r="B462" s="1"/>
      <c r="C462" s="1"/>
      <c r="D462" s="1"/>
      <c r="E462" s="1"/>
      <c r="F462" s="1"/>
      <c r="G462" s="1"/>
      <c r="H462" s="1"/>
      <c r="I462" s="1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  <c r="BO462" s="3"/>
      <c r="BP462" s="3"/>
      <c r="BQ462" s="3"/>
      <c r="BR462" s="3"/>
      <c r="BS462" s="3"/>
      <c r="BT462" s="3"/>
    </row>
    <row r="463" spans="2:72" x14ac:dyDescent="0.25">
      <c r="B463" s="1"/>
      <c r="C463" s="1"/>
      <c r="D463" s="1"/>
      <c r="E463" s="1"/>
      <c r="F463" s="1"/>
      <c r="G463" s="1"/>
      <c r="H463" s="1"/>
      <c r="I463" s="1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  <c r="BO463" s="3"/>
      <c r="BP463" s="3"/>
      <c r="BQ463" s="3"/>
      <c r="BR463" s="3"/>
      <c r="BS463" s="3"/>
      <c r="BT463" s="3"/>
    </row>
    <row r="464" spans="2:72" x14ac:dyDescent="0.25">
      <c r="B464" s="1"/>
      <c r="C464" s="1"/>
      <c r="D464" s="1"/>
      <c r="E464" s="1"/>
      <c r="F464" s="1"/>
      <c r="G464" s="1"/>
      <c r="H464" s="1"/>
      <c r="I464" s="1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  <c r="BO464" s="3"/>
      <c r="BP464" s="3"/>
      <c r="BQ464" s="3"/>
      <c r="BR464" s="3"/>
      <c r="BS464" s="3"/>
      <c r="BT464" s="3"/>
    </row>
    <row r="465" spans="2:72" x14ac:dyDescent="0.25">
      <c r="B465" s="1"/>
      <c r="C465" s="1"/>
      <c r="D465" s="1"/>
      <c r="E465" s="1"/>
      <c r="F465" s="1"/>
      <c r="G465" s="1"/>
      <c r="H465" s="1"/>
      <c r="I465" s="1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  <c r="BO465" s="3"/>
      <c r="BP465" s="3"/>
      <c r="BQ465" s="3"/>
      <c r="BR465" s="3"/>
      <c r="BS465" s="3"/>
      <c r="BT465" s="3"/>
    </row>
    <row r="466" spans="2:72" x14ac:dyDescent="0.25">
      <c r="B466" s="1"/>
      <c r="C466" s="1"/>
      <c r="D466" s="1"/>
      <c r="E466" s="1"/>
      <c r="F466" s="1"/>
      <c r="G466" s="1"/>
      <c r="H466" s="1"/>
      <c r="I466" s="1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  <c r="BO466" s="3"/>
      <c r="BP466" s="3"/>
      <c r="BQ466" s="3"/>
      <c r="BR466" s="3"/>
      <c r="BS466" s="3"/>
      <c r="BT466" s="3"/>
    </row>
    <row r="467" spans="2:72" x14ac:dyDescent="0.25">
      <c r="B467" s="1"/>
      <c r="C467" s="1"/>
      <c r="D467" s="1"/>
      <c r="E467" s="1"/>
      <c r="F467" s="1"/>
      <c r="G467" s="1"/>
      <c r="H467" s="1"/>
      <c r="I467" s="1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  <c r="BO467" s="3"/>
      <c r="BP467" s="3"/>
      <c r="BQ467" s="3"/>
      <c r="BR467" s="3"/>
      <c r="BS467" s="3"/>
      <c r="BT467" s="3"/>
    </row>
    <row r="468" spans="2:72" x14ac:dyDescent="0.25">
      <c r="B468" s="1"/>
      <c r="C468" s="1"/>
      <c r="D468" s="1"/>
      <c r="E468" s="1"/>
      <c r="F468" s="1"/>
      <c r="G468" s="1"/>
      <c r="H468" s="1"/>
      <c r="I468" s="1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  <c r="BO468" s="3"/>
      <c r="BP468" s="3"/>
      <c r="BQ468" s="3"/>
      <c r="BR468" s="3"/>
      <c r="BS468" s="3"/>
      <c r="BT468" s="3"/>
    </row>
    <row r="469" spans="2:72" x14ac:dyDescent="0.25">
      <c r="B469" s="1"/>
      <c r="C469" s="1"/>
      <c r="D469" s="1"/>
      <c r="E469" s="1"/>
      <c r="F469" s="1"/>
      <c r="G469" s="1"/>
      <c r="H469" s="1"/>
      <c r="I469" s="1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  <c r="BO469" s="3"/>
      <c r="BP469" s="3"/>
      <c r="BQ469" s="3"/>
      <c r="BR469" s="3"/>
      <c r="BS469" s="3"/>
      <c r="BT469" s="3"/>
    </row>
    <row r="470" spans="2:72" x14ac:dyDescent="0.25">
      <c r="B470" s="1"/>
      <c r="C470" s="1"/>
      <c r="D470" s="1"/>
      <c r="E470" s="1"/>
      <c r="F470" s="1"/>
      <c r="G470" s="1"/>
      <c r="H470" s="1"/>
      <c r="I470" s="1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  <c r="BO470" s="3"/>
      <c r="BP470" s="3"/>
      <c r="BQ470" s="3"/>
      <c r="BR470" s="3"/>
      <c r="BS470" s="3"/>
      <c r="BT470" s="3"/>
    </row>
    <row r="471" spans="2:72" x14ac:dyDescent="0.25">
      <c r="B471" s="1"/>
      <c r="C471" s="1"/>
      <c r="D471" s="1"/>
      <c r="E471" s="1"/>
      <c r="F471" s="1"/>
      <c r="G471" s="1"/>
      <c r="H471" s="1"/>
      <c r="I471" s="1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  <c r="BO471" s="3"/>
      <c r="BP471" s="3"/>
      <c r="BQ471" s="3"/>
      <c r="BR471" s="3"/>
      <c r="BS471" s="3"/>
      <c r="BT471" s="3"/>
    </row>
    <row r="472" spans="2:72" x14ac:dyDescent="0.25">
      <c r="B472" s="1"/>
      <c r="C472" s="1"/>
      <c r="D472" s="1"/>
      <c r="E472" s="1"/>
      <c r="F472" s="1"/>
      <c r="G472" s="1"/>
      <c r="H472" s="1"/>
      <c r="I472" s="1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  <c r="BO472" s="3"/>
      <c r="BP472" s="3"/>
      <c r="BQ472" s="3"/>
      <c r="BR472" s="3"/>
      <c r="BS472" s="3"/>
      <c r="BT472" s="3"/>
    </row>
    <row r="473" spans="2:72" x14ac:dyDescent="0.25">
      <c r="B473" s="1"/>
      <c r="C473" s="1"/>
      <c r="D473" s="1"/>
      <c r="E473" s="1"/>
      <c r="F473" s="1"/>
      <c r="G473" s="1"/>
      <c r="H473" s="1"/>
      <c r="I473" s="1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  <c r="BO473" s="3"/>
      <c r="BP473" s="3"/>
      <c r="BQ473" s="3"/>
      <c r="BR473" s="3"/>
      <c r="BS473" s="3"/>
      <c r="BT473" s="3"/>
    </row>
    <row r="474" spans="2:72" x14ac:dyDescent="0.25">
      <c r="B474" s="1"/>
      <c r="C474" s="1"/>
      <c r="D474" s="1"/>
      <c r="E474" s="1"/>
      <c r="F474" s="1"/>
      <c r="G474" s="1"/>
      <c r="H474" s="1"/>
      <c r="I474" s="1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  <c r="BO474" s="3"/>
      <c r="BP474" s="3"/>
      <c r="BQ474" s="3"/>
      <c r="BR474" s="3"/>
      <c r="BS474" s="3"/>
      <c r="BT474" s="3"/>
    </row>
    <row r="475" spans="2:72" x14ac:dyDescent="0.25">
      <c r="B475" s="1"/>
      <c r="C475" s="1"/>
      <c r="D475" s="1"/>
      <c r="E475" s="1"/>
      <c r="F475" s="1"/>
      <c r="G475" s="1"/>
      <c r="H475" s="1"/>
      <c r="I475" s="1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  <c r="BO475" s="3"/>
      <c r="BP475" s="3"/>
      <c r="BQ475" s="3"/>
      <c r="BR475" s="3"/>
      <c r="BS475" s="3"/>
      <c r="BT475" s="3"/>
    </row>
    <row r="476" spans="2:72" x14ac:dyDescent="0.25">
      <c r="B476" s="1"/>
      <c r="C476" s="1"/>
      <c r="D476" s="1"/>
      <c r="E476" s="1"/>
      <c r="F476" s="1"/>
      <c r="G476" s="1"/>
      <c r="H476" s="1"/>
      <c r="I476" s="1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  <c r="BO476" s="3"/>
      <c r="BP476" s="3"/>
      <c r="BQ476" s="3"/>
      <c r="BR476" s="3"/>
      <c r="BS476" s="3"/>
      <c r="BT476" s="3"/>
    </row>
    <row r="477" spans="2:72" x14ac:dyDescent="0.25">
      <c r="B477" s="1"/>
      <c r="C477" s="1"/>
      <c r="D477" s="1"/>
      <c r="E477" s="1"/>
      <c r="F477" s="1"/>
      <c r="G477" s="1"/>
      <c r="H477" s="1"/>
      <c r="I477" s="1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  <c r="BO477" s="3"/>
      <c r="BP477" s="3"/>
      <c r="BQ477" s="3"/>
      <c r="BR477" s="3"/>
      <c r="BS477" s="3"/>
      <c r="BT477" s="3"/>
    </row>
    <row r="478" spans="2:72" x14ac:dyDescent="0.25">
      <c r="B478" s="1"/>
      <c r="C478" s="1"/>
      <c r="D478" s="1"/>
      <c r="E478" s="1"/>
      <c r="F478" s="1"/>
      <c r="G478" s="1"/>
      <c r="H478" s="1"/>
      <c r="I478" s="1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  <c r="BO478" s="3"/>
      <c r="BP478" s="3"/>
      <c r="BQ478" s="3"/>
      <c r="BR478" s="3"/>
      <c r="BS478" s="3"/>
      <c r="BT478" s="3"/>
    </row>
    <row r="479" spans="2:72" x14ac:dyDescent="0.25">
      <c r="B479" s="1"/>
      <c r="C479" s="1"/>
      <c r="D479" s="1"/>
      <c r="E479" s="1"/>
      <c r="F479" s="1"/>
      <c r="G479" s="1"/>
      <c r="H479" s="1"/>
      <c r="I479" s="1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  <c r="BO479" s="3"/>
      <c r="BP479" s="3"/>
      <c r="BQ479" s="3"/>
      <c r="BR479" s="3"/>
      <c r="BS479" s="3"/>
      <c r="BT479" s="3"/>
    </row>
    <row r="480" spans="2:72" x14ac:dyDescent="0.25">
      <c r="B480" s="1"/>
      <c r="C480" s="1"/>
      <c r="D480" s="1"/>
      <c r="E480" s="1"/>
      <c r="F480" s="1"/>
      <c r="G480" s="1"/>
      <c r="H480" s="1"/>
      <c r="I480" s="1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  <c r="BO480" s="3"/>
      <c r="BP480" s="3"/>
      <c r="BQ480" s="3"/>
      <c r="BR480" s="3"/>
      <c r="BS480" s="3"/>
      <c r="BT480" s="3"/>
    </row>
    <row r="481" spans="2:72" x14ac:dyDescent="0.25">
      <c r="B481" s="1"/>
      <c r="C481" s="1"/>
      <c r="D481" s="1"/>
      <c r="E481" s="1"/>
      <c r="F481" s="1"/>
      <c r="G481" s="1"/>
      <c r="H481" s="1"/>
      <c r="I481" s="1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  <c r="BO481" s="3"/>
      <c r="BP481" s="3"/>
      <c r="BQ481" s="3"/>
      <c r="BR481" s="3"/>
      <c r="BS481" s="3"/>
      <c r="BT481" s="3"/>
    </row>
    <row r="482" spans="2:72" x14ac:dyDescent="0.25">
      <c r="B482" s="1"/>
      <c r="C482" s="1"/>
      <c r="D482" s="1"/>
      <c r="E482" s="1"/>
      <c r="F482" s="1"/>
      <c r="G482" s="1"/>
      <c r="H482" s="1"/>
      <c r="I482" s="1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  <c r="BO482" s="3"/>
      <c r="BP482" s="3"/>
      <c r="BQ482" s="3"/>
      <c r="BR482" s="3"/>
      <c r="BS482" s="3"/>
      <c r="BT482" s="3"/>
    </row>
    <row r="483" spans="2:72" x14ac:dyDescent="0.25">
      <c r="B483" s="1"/>
      <c r="C483" s="1"/>
      <c r="D483" s="1"/>
      <c r="E483" s="1"/>
      <c r="F483" s="1"/>
      <c r="G483" s="1"/>
      <c r="H483" s="1"/>
      <c r="I483" s="1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  <c r="BO483" s="3"/>
      <c r="BP483" s="3"/>
      <c r="BQ483" s="3"/>
      <c r="BR483" s="3"/>
      <c r="BS483" s="3"/>
      <c r="BT483" s="3"/>
    </row>
    <row r="484" spans="2:72" x14ac:dyDescent="0.25">
      <c r="B484" s="1"/>
      <c r="C484" s="1"/>
      <c r="D484" s="1"/>
      <c r="E484" s="1"/>
      <c r="F484" s="1"/>
      <c r="G484" s="1"/>
      <c r="H484" s="1"/>
      <c r="I484" s="1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  <c r="BO484" s="3"/>
      <c r="BP484" s="3"/>
      <c r="BQ484" s="3"/>
      <c r="BR484" s="3"/>
      <c r="BS484" s="3"/>
      <c r="BT484" s="3"/>
    </row>
    <row r="485" spans="2:72" x14ac:dyDescent="0.25">
      <c r="B485" s="1"/>
      <c r="C485" s="1"/>
      <c r="D485" s="1"/>
      <c r="E485" s="1"/>
      <c r="F485" s="1"/>
      <c r="G485" s="1"/>
      <c r="H485" s="1"/>
      <c r="I485" s="1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  <c r="BO485" s="3"/>
      <c r="BP485" s="3"/>
      <c r="BQ485" s="3"/>
      <c r="BR485" s="3"/>
      <c r="BS485" s="3"/>
      <c r="BT485" s="3"/>
    </row>
    <row r="486" spans="2:72" x14ac:dyDescent="0.25"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  <c r="BO486" s="3"/>
      <c r="BP486" s="3"/>
      <c r="BQ486" s="3"/>
      <c r="BR486" s="3"/>
      <c r="BS486" s="3"/>
      <c r="BT486" s="3"/>
    </row>
    <row r="487" spans="2:72" x14ac:dyDescent="0.25"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  <c r="BO487" s="3"/>
      <c r="BP487" s="3"/>
      <c r="BQ487" s="3"/>
      <c r="BR487" s="3"/>
      <c r="BS487" s="3"/>
      <c r="BT487" s="3"/>
    </row>
    <row r="488" spans="2:72" x14ac:dyDescent="0.25"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  <c r="BO488" s="3"/>
      <c r="BP488" s="3"/>
      <c r="BQ488" s="3"/>
      <c r="BR488" s="3"/>
      <c r="BS488" s="3"/>
      <c r="BT488" s="3"/>
    </row>
    <row r="489" spans="2:72" x14ac:dyDescent="0.25"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  <c r="BO489" s="3"/>
      <c r="BP489" s="3"/>
      <c r="BQ489" s="3"/>
      <c r="BR489" s="3"/>
      <c r="BS489" s="3"/>
      <c r="BT489" s="3"/>
    </row>
    <row r="490" spans="2:72" x14ac:dyDescent="0.25"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  <c r="BO490" s="3"/>
      <c r="BP490" s="3"/>
      <c r="BQ490" s="3"/>
      <c r="BR490" s="3"/>
      <c r="BS490" s="3"/>
      <c r="BT490" s="3"/>
    </row>
    <row r="491" spans="2:72" x14ac:dyDescent="0.25"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  <c r="BO491" s="3"/>
      <c r="BP491" s="3"/>
      <c r="BQ491" s="3"/>
      <c r="BR491" s="3"/>
      <c r="BS491" s="3"/>
      <c r="BT491" s="3"/>
    </row>
    <row r="492" spans="2:72" x14ac:dyDescent="0.25"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  <c r="BO492" s="3"/>
      <c r="BP492" s="3"/>
      <c r="BQ492" s="3"/>
      <c r="BR492" s="3"/>
      <c r="BS492" s="3"/>
      <c r="BT492" s="3"/>
    </row>
    <row r="493" spans="2:72" x14ac:dyDescent="0.25"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  <c r="BO493" s="3"/>
      <c r="BP493" s="3"/>
      <c r="BQ493" s="3"/>
      <c r="BR493" s="3"/>
      <c r="BS493" s="3"/>
      <c r="BT493" s="3"/>
    </row>
    <row r="494" spans="2:72" x14ac:dyDescent="0.25"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  <c r="BO494" s="3"/>
      <c r="BP494" s="3"/>
      <c r="BQ494" s="3"/>
      <c r="BR494" s="3"/>
      <c r="BS494" s="3"/>
      <c r="BT494" s="3"/>
    </row>
    <row r="495" spans="2:72" x14ac:dyDescent="0.25"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  <c r="BO495" s="3"/>
      <c r="BP495" s="3"/>
      <c r="BQ495" s="3"/>
      <c r="BR495" s="3"/>
      <c r="BS495" s="3"/>
      <c r="BT495" s="3"/>
    </row>
    <row r="496" spans="2:72" x14ac:dyDescent="0.25"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  <c r="BO496" s="3"/>
      <c r="BP496" s="3"/>
      <c r="BQ496" s="3"/>
      <c r="BR496" s="3"/>
      <c r="BS496" s="3"/>
      <c r="BT496" s="3"/>
    </row>
    <row r="497" spans="10:72" x14ac:dyDescent="0.25"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  <c r="BO497" s="3"/>
      <c r="BP497" s="3"/>
      <c r="BQ497" s="3"/>
      <c r="BR497" s="3"/>
      <c r="BS497" s="3"/>
      <c r="BT497" s="3"/>
    </row>
    <row r="498" spans="10:72" x14ac:dyDescent="0.25"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  <c r="BO498" s="3"/>
      <c r="BP498" s="3"/>
      <c r="BQ498" s="3"/>
      <c r="BR498" s="3"/>
      <c r="BS498" s="3"/>
      <c r="BT498" s="3"/>
    </row>
    <row r="499" spans="10:72" x14ac:dyDescent="0.25"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  <c r="BO499" s="3"/>
      <c r="BP499" s="3"/>
      <c r="BQ499" s="3"/>
      <c r="BR499" s="3"/>
      <c r="BS499" s="3"/>
      <c r="BT499" s="3"/>
    </row>
    <row r="500" spans="10:72" x14ac:dyDescent="0.25"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  <c r="BO500" s="3"/>
      <c r="BP500" s="3"/>
      <c r="BQ500" s="3"/>
      <c r="BR500" s="3"/>
      <c r="BS500" s="3"/>
      <c r="BT500" s="3"/>
    </row>
    <row r="501" spans="10:72" x14ac:dyDescent="0.25"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  <c r="BO501" s="3"/>
      <c r="BP501" s="3"/>
      <c r="BQ501" s="3"/>
      <c r="BR501" s="3"/>
      <c r="BS501" s="3"/>
      <c r="BT501" s="3"/>
    </row>
    <row r="502" spans="10:72" x14ac:dyDescent="0.25"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  <c r="BO502" s="3"/>
      <c r="BP502" s="3"/>
      <c r="BQ502" s="3"/>
      <c r="BR502" s="3"/>
      <c r="BS502" s="3"/>
      <c r="BT502" s="3"/>
    </row>
    <row r="503" spans="10:72" x14ac:dyDescent="0.25"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  <c r="BO503" s="3"/>
      <c r="BP503" s="3"/>
      <c r="BQ503" s="3"/>
      <c r="BR503" s="3"/>
      <c r="BS503" s="3"/>
      <c r="BT503" s="3"/>
    </row>
    <row r="504" spans="10:72" x14ac:dyDescent="0.25"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  <c r="BO504" s="3"/>
      <c r="BP504" s="3"/>
      <c r="BQ504" s="3"/>
      <c r="BR504" s="3"/>
      <c r="BS504" s="3"/>
      <c r="BT504" s="3"/>
    </row>
    <row r="505" spans="10:72" x14ac:dyDescent="0.25"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  <c r="BO505" s="3"/>
      <c r="BP505" s="3"/>
      <c r="BQ505" s="3"/>
      <c r="BR505" s="3"/>
      <c r="BS505" s="3"/>
      <c r="BT505" s="3"/>
    </row>
    <row r="506" spans="10:72" x14ac:dyDescent="0.25"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  <c r="BO506" s="3"/>
      <c r="BP506" s="3"/>
      <c r="BQ506" s="3"/>
      <c r="BR506" s="3"/>
      <c r="BS506" s="3"/>
      <c r="BT506" s="3"/>
    </row>
    <row r="507" spans="10:72" x14ac:dyDescent="0.25"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  <c r="BO507" s="3"/>
      <c r="BP507" s="3"/>
      <c r="BQ507" s="3"/>
      <c r="BR507" s="3"/>
      <c r="BS507" s="3"/>
      <c r="BT507" s="3"/>
    </row>
    <row r="508" spans="10:72" x14ac:dyDescent="0.25"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  <c r="BO508" s="3"/>
      <c r="BP508" s="3"/>
      <c r="BQ508" s="3"/>
      <c r="BR508" s="3"/>
      <c r="BS508" s="3"/>
      <c r="BT508" s="3"/>
    </row>
    <row r="509" spans="10:72" x14ac:dyDescent="0.25"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  <c r="BO509" s="3"/>
      <c r="BP509" s="3"/>
      <c r="BQ509" s="3"/>
      <c r="BR509" s="3"/>
      <c r="BS509" s="3"/>
      <c r="BT509" s="3"/>
    </row>
    <row r="510" spans="10:72" x14ac:dyDescent="0.25"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  <c r="BO510" s="3"/>
      <c r="BP510" s="3"/>
      <c r="BQ510" s="3"/>
      <c r="BR510" s="3"/>
      <c r="BS510" s="3"/>
      <c r="BT510" s="3"/>
    </row>
    <row r="511" spans="10:72" x14ac:dyDescent="0.25"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  <c r="BO511" s="3"/>
      <c r="BP511" s="3"/>
      <c r="BQ511" s="3"/>
      <c r="BR511" s="3"/>
      <c r="BS511" s="3"/>
      <c r="BT511" s="3"/>
    </row>
    <row r="512" spans="10:72" x14ac:dyDescent="0.25"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  <c r="BO512" s="3"/>
      <c r="BP512" s="3"/>
      <c r="BQ512" s="3"/>
      <c r="BR512" s="3"/>
      <c r="BS512" s="3"/>
      <c r="BT512" s="3"/>
    </row>
    <row r="513" spans="10:72" x14ac:dyDescent="0.25"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  <c r="BO513" s="3"/>
      <c r="BP513" s="3"/>
      <c r="BQ513" s="3"/>
      <c r="BR513" s="3"/>
      <c r="BS513" s="3"/>
      <c r="BT513" s="3"/>
    </row>
    <row r="514" spans="10:72" x14ac:dyDescent="0.25"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  <c r="BO514" s="3"/>
      <c r="BP514" s="3"/>
      <c r="BQ514" s="3"/>
      <c r="BR514" s="3"/>
      <c r="BS514" s="3"/>
      <c r="BT514" s="3"/>
    </row>
    <row r="515" spans="10:72" x14ac:dyDescent="0.25"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  <c r="BO515" s="3"/>
      <c r="BP515" s="3"/>
      <c r="BQ515" s="3"/>
      <c r="BR515" s="3"/>
      <c r="BS515" s="3"/>
      <c r="BT515" s="3"/>
    </row>
    <row r="516" spans="10:72" x14ac:dyDescent="0.25"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  <c r="BO516" s="3"/>
      <c r="BP516" s="3"/>
      <c r="BQ516" s="3"/>
      <c r="BR516" s="3"/>
      <c r="BS516" s="3"/>
      <c r="BT516" s="3"/>
    </row>
    <row r="517" spans="10:72" x14ac:dyDescent="0.25"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  <c r="BO517" s="3"/>
      <c r="BP517" s="3"/>
      <c r="BQ517" s="3"/>
      <c r="BR517" s="3"/>
      <c r="BS517" s="3"/>
      <c r="BT517" s="3"/>
    </row>
    <row r="518" spans="10:72" x14ac:dyDescent="0.25"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  <c r="BO518" s="3"/>
      <c r="BP518" s="3"/>
      <c r="BQ518" s="3"/>
      <c r="BR518" s="3"/>
      <c r="BS518" s="3"/>
      <c r="BT518" s="3"/>
    </row>
    <row r="519" spans="10:72" x14ac:dyDescent="0.25"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  <c r="BO519" s="3"/>
      <c r="BP519" s="3"/>
      <c r="BQ519" s="3"/>
      <c r="BR519" s="3"/>
      <c r="BS519" s="3"/>
      <c r="BT519" s="3"/>
    </row>
    <row r="520" spans="10:72" x14ac:dyDescent="0.25"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  <c r="BO520" s="3"/>
      <c r="BP520" s="3"/>
      <c r="BQ520" s="3"/>
      <c r="BR520" s="3"/>
      <c r="BS520" s="3"/>
      <c r="BT520" s="3"/>
    </row>
    <row r="521" spans="10:72" x14ac:dyDescent="0.25"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  <c r="BO521" s="3"/>
      <c r="BP521" s="3"/>
      <c r="BQ521" s="3"/>
      <c r="BR521" s="3"/>
      <c r="BS521" s="3"/>
      <c r="BT521" s="3"/>
    </row>
    <row r="522" spans="10:72" x14ac:dyDescent="0.25"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  <c r="BO522" s="3"/>
      <c r="BP522" s="3"/>
      <c r="BQ522" s="3"/>
      <c r="BR522" s="3"/>
      <c r="BS522" s="3"/>
      <c r="BT522" s="3"/>
    </row>
    <row r="523" spans="10:72" x14ac:dyDescent="0.25"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  <c r="BO523" s="3"/>
      <c r="BP523" s="3"/>
      <c r="BQ523" s="3"/>
      <c r="BR523" s="3"/>
      <c r="BS523" s="3"/>
      <c r="BT523" s="3"/>
    </row>
    <row r="524" spans="10:72" x14ac:dyDescent="0.25"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  <c r="BO524" s="3"/>
      <c r="BP524" s="3"/>
      <c r="BQ524" s="3"/>
      <c r="BR524" s="3"/>
      <c r="BS524" s="3"/>
      <c r="BT524" s="3"/>
    </row>
    <row r="525" spans="10:72" x14ac:dyDescent="0.25"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  <c r="BO525" s="3"/>
      <c r="BP525" s="3"/>
      <c r="BQ525" s="3"/>
      <c r="BR525" s="3"/>
      <c r="BS525" s="3"/>
      <c r="BT525" s="3"/>
    </row>
    <row r="526" spans="10:72" x14ac:dyDescent="0.25"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  <c r="BO526" s="3"/>
      <c r="BP526" s="3"/>
      <c r="BQ526" s="3"/>
      <c r="BR526" s="3"/>
      <c r="BS526" s="3"/>
      <c r="BT526" s="3"/>
    </row>
    <row r="527" spans="10:72" x14ac:dyDescent="0.25"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  <c r="BO527" s="3"/>
      <c r="BP527" s="3"/>
      <c r="BQ527" s="3"/>
      <c r="BR527" s="3"/>
      <c r="BS527" s="3"/>
      <c r="BT527" s="3"/>
    </row>
    <row r="528" spans="10:72" x14ac:dyDescent="0.25"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  <c r="BO528" s="3"/>
      <c r="BP528" s="3"/>
      <c r="BQ528" s="3"/>
      <c r="BR528" s="3"/>
      <c r="BS528" s="3"/>
      <c r="BT528" s="3"/>
    </row>
    <row r="529" spans="10:72" x14ac:dyDescent="0.25"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  <c r="BO529" s="3"/>
      <c r="BP529" s="3"/>
      <c r="BQ529" s="3"/>
      <c r="BR529" s="3"/>
      <c r="BS529" s="3"/>
      <c r="BT529" s="3"/>
    </row>
    <row r="530" spans="10:72" x14ac:dyDescent="0.25"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  <c r="BO530" s="3"/>
      <c r="BP530" s="3"/>
      <c r="BQ530" s="3"/>
      <c r="BR530" s="3"/>
      <c r="BS530" s="3"/>
      <c r="BT530" s="3"/>
    </row>
    <row r="531" spans="10:72" x14ac:dyDescent="0.25"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  <c r="BO531" s="3"/>
      <c r="BP531" s="3"/>
      <c r="BQ531" s="3"/>
      <c r="BR531" s="3"/>
      <c r="BS531" s="3"/>
      <c r="BT531" s="3"/>
    </row>
    <row r="532" spans="10:72" x14ac:dyDescent="0.25"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  <c r="BO532" s="3"/>
      <c r="BP532" s="3"/>
      <c r="BQ532" s="3"/>
      <c r="BR532" s="3"/>
      <c r="BS532" s="3"/>
      <c r="BT532" s="3"/>
    </row>
    <row r="533" spans="10:72" x14ac:dyDescent="0.25"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  <c r="BO533" s="3"/>
      <c r="BP533" s="3"/>
      <c r="BQ533" s="3"/>
      <c r="BR533" s="3"/>
      <c r="BS533" s="3"/>
      <c r="BT533" s="3"/>
    </row>
    <row r="534" spans="10:72" x14ac:dyDescent="0.25"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  <c r="BO534" s="3"/>
      <c r="BP534" s="3"/>
      <c r="BQ534" s="3"/>
      <c r="BR534" s="3"/>
      <c r="BS534" s="3"/>
      <c r="BT534" s="3"/>
    </row>
    <row r="535" spans="10:72" x14ac:dyDescent="0.25"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  <c r="BO535" s="3"/>
      <c r="BP535" s="3"/>
      <c r="BQ535" s="3"/>
      <c r="BR535" s="3"/>
      <c r="BS535" s="3"/>
      <c r="BT535" s="3"/>
    </row>
    <row r="536" spans="10:72" x14ac:dyDescent="0.25"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  <c r="BO536" s="3"/>
      <c r="BP536" s="3"/>
      <c r="BQ536" s="3"/>
      <c r="BR536" s="3"/>
      <c r="BS536" s="3"/>
      <c r="BT536" s="3"/>
    </row>
    <row r="537" spans="10:72" x14ac:dyDescent="0.25"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  <c r="BO537" s="3"/>
      <c r="BP537" s="3"/>
      <c r="BQ537" s="3"/>
      <c r="BR537" s="3"/>
      <c r="BS537" s="3"/>
      <c r="BT537" s="3"/>
    </row>
    <row r="538" spans="10:72" x14ac:dyDescent="0.25"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  <c r="BO538" s="3"/>
      <c r="BP538" s="3"/>
      <c r="BQ538" s="3"/>
      <c r="BR538" s="3"/>
      <c r="BS538" s="3"/>
      <c r="BT538" s="3"/>
    </row>
    <row r="539" spans="10:72" x14ac:dyDescent="0.25"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  <c r="BO539" s="3"/>
      <c r="BP539" s="3"/>
      <c r="BQ539" s="3"/>
      <c r="BR539" s="3"/>
      <c r="BS539" s="3"/>
      <c r="BT539" s="3"/>
    </row>
    <row r="540" spans="10:72" x14ac:dyDescent="0.25"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  <c r="BO540" s="3"/>
      <c r="BP540" s="3"/>
      <c r="BQ540" s="3"/>
      <c r="BR540" s="3"/>
      <c r="BS540" s="3"/>
      <c r="BT540" s="3"/>
    </row>
    <row r="541" spans="10:72" x14ac:dyDescent="0.25"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  <c r="BO541" s="3"/>
      <c r="BP541" s="3"/>
      <c r="BQ541" s="3"/>
      <c r="BR541" s="3"/>
      <c r="BS541" s="3"/>
      <c r="BT541" s="3"/>
    </row>
    <row r="542" spans="10:72" x14ac:dyDescent="0.25"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  <c r="BO542" s="3"/>
      <c r="BP542" s="3"/>
      <c r="BQ542" s="3"/>
      <c r="BR542" s="3"/>
      <c r="BS542" s="3"/>
      <c r="BT542" s="3"/>
    </row>
    <row r="543" spans="10:72" x14ac:dyDescent="0.25"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  <c r="BO543" s="3"/>
      <c r="BP543" s="3"/>
      <c r="BQ543" s="3"/>
      <c r="BR543" s="3"/>
      <c r="BS543" s="3"/>
      <c r="BT543" s="3"/>
    </row>
    <row r="544" spans="10:72" x14ac:dyDescent="0.25"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  <c r="BO544" s="3"/>
      <c r="BP544" s="3"/>
      <c r="BQ544" s="3"/>
      <c r="BR544" s="3"/>
      <c r="BS544" s="3"/>
      <c r="BT544" s="3"/>
    </row>
    <row r="545" spans="10:72" x14ac:dyDescent="0.25"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  <c r="BO545" s="3"/>
      <c r="BP545" s="3"/>
      <c r="BQ545" s="3"/>
      <c r="BR545" s="3"/>
      <c r="BS545" s="3"/>
      <c r="BT545" s="3"/>
    </row>
    <row r="546" spans="10:72" x14ac:dyDescent="0.25"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  <c r="BO546" s="3"/>
      <c r="BP546" s="3"/>
      <c r="BQ546" s="3"/>
      <c r="BR546" s="3"/>
      <c r="BS546" s="3"/>
      <c r="BT546" s="3"/>
    </row>
    <row r="547" spans="10:72" x14ac:dyDescent="0.25"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  <c r="BO547" s="3"/>
      <c r="BP547" s="3"/>
      <c r="BQ547" s="3"/>
      <c r="BR547" s="3"/>
      <c r="BS547" s="3"/>
      <c r="BT547" s="3"/>
    </row>
    <row r="548" spans="10:72" x14ac:dyDescent="0.25"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  <c r="BO548" s="3"/>
      <c r="BP548" s="3"/>
      <c r="BQ548" s="3"/>
      <c r="BR548" s="3"/>
      <c r="BS548" s="3"/>
      <c r="BT548" s="3"/>
    </row>
    <row r="549" spans="10:72" x14ac:dyDescent="0.25"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  <c r="BO549" s="3"/>
      <c r="BP549" s="3"/>
      <c r="BQ549" s="3"/>
      <c r="BR549" s="3"/>
      <c r="BS549" s="3"/>
      <c r="BT549" s="3"/>
    </row>
    <row r="550" spans="10:72" x14ac:dyDescent="0.25"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  <c r="BO550" s="3"/>
      <c r="BP550" s="3"/>
      <c r="BQ550" s="3"/>
      <c r="BR550" s="3"/>
      <c r="BS550" s="3"/>
      <c r="BT550" s="3"/>
    </row>
    <row r="551" spans="10:72" x14ac:dyDescent="0.25"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  <c r="BO551" s="3"/>
      <c r="BP551" s="3"/>
      <c r="BQ551" s="3"/>
      <c r="BR551" s="3"/>
      <c r="BS551" s="3"/>
      <c r="BT551" s="3"/>
    </row>
    <row r="552" spans="10:72" x14ac:dyDescent="0.25"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  <c r="BO552" s="3"/>
      <c r="BP552" s="3"/>
      <c r="BQ552" s="3"/>
      <c r="BR552" s="3"/>
      <c r="BS552" s="3"/>
      <c r="BT552" s="3"/>
    </row>
    <row r="553" spans="10:72" x14ac:dyDescent="0.25"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  <c r="BO553" s="3"/>
      <c r="BP553" s="3"/>
      <c r="BQ553" s="3"/>
      <c r="BR553" s="3"/>
      <c r="BS553" s="3"/>
      <c r="BT553" s="3"/>
    </row>
    <row r="554" spans="10:72" x14ac:dyDescent="0.25"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  <c r="BO554" s="3"/>
      <c r="BP554" s="3"/>
      <c r="BQ554" s="3"/>
      <c r="BR554" s="3"/>
      <c r="BS554" s="3"/>
      <c r="BT554" s="3"/>
    </row>
    <row r="555" spans="10:72" x14ac:dyDescent="0.25"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  <c r="BO555" s="3"/>
      <c r="BP555" s="3"/>
      <c r="BQ555" s="3"/>
      <c r="BR555" s="3"/>
      <c r="BS555" s="3"/>
      <c r="BT555" s="3"/>
    </row>
    <row r="556" spans="10:72" x14ac:dyDescent="0.25"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  <c r="BO556" s="3"/>
      <c r="BP556" s="3"/>
      <c r="BQ556" s="3"/>
      <c r="BR556" s="3"/>
      <c r="BS556" s="3"/>
      <c r="BT556" s="3"/>
    </row>
    <row r="557" spans="10:72" x14ac:dyDescent="0.25"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  <c r="BO557" s="3"/>
      <c r="BP557" s="3"/>
      <c r="BQ557" s="3"/>
      <c r="BR557" s="3"/>
      <c r="BS557" s="3"/>
      <c r="BT557" s="3"/>
    </row>
    <row r="558" spans="10:72" x14ac:dyDescent="0.25"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  <c r="BO558" s="3"/>
      <c r="BP558" s="3"/>
      <c r="BQ558" s="3"/>
      <c r="BR558" s="3"/>
      <c r="BS558" s="3"/>
      <c r="BT558" s="3"/>
    </row>
    <row r="559" spans="10:72" x14ac:dyDescent="0.25"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  <c r="BO559" s="3"/>
      <c r="BP559" s="3"/>
      <c r="BQ559" s="3"/>
      <c r="BR559" s="3"/>
      <c r="BS559" s="3"/>
      <c r="BT559" s="3"/>
    </row>
    <row r="560" spans="10:72" x14ac:dyDescent="0.25"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  <c r="BO560" s="3"/>
      <c r="BP560" s="3"/>
      <c r="BQ560" s="3"/>
      <c r="BR560" s="3"/>
      <c r="BS560" s="3"/>
      <c r="BT560" s="3"/>
    </row>
    <row r="561" spans="10:72" x14ac:dyDescent="0.25"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  <c r="BO561" s="3"/>
      <c r="BP561" s="3"/>
      <c r="BQ561" s="3"/>
      <c r="BR561" s="3"/>
      <c r="BS561" s="3"/>
      <c r="BT561" s="3"/>
    </row>
    <row r="562" spans="10:72" x14ac:dyDescent="0.25"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  <c r="BO562" s="3"/>
      <c r="BP562" s="3"/>
      <c r="BQ562" s="3"/>
      <c r="BR562" s="3"/>
      <c r="BS562" s="3"/>
      <c r="BT562" s="3"/>
    </row>
    <row r="563" spans="10:72" x14ac:dyDescent="0.25"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  <c r="BO563" s="3"/>
      <c r="BP563" s="3"/>
      <c r="BQ563" s="3"/>
      <c r="BR563" s="3"/>
      <c r="BS563" s="3"/>
      <c r="BT563" s="3"/>
    </row>
    <row r="564" spans="10:72" x14ac:dyDescent="0.25"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  <c r="BO564" s="3"/>
      <c r="BP564" s="3"/>
      <c r="BQ564" s="3"/>
      <c r="BR564" s="3"/>
      <c r="BS564" s="3"/>
      <c r="BT564" s="3"/>
    </row>
    <row r="565" spans="10:72" x14ac:dyDescent="0.25"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  <c r="BO565" s="3"/>
      <c r="BP565" s="3"/>
      <c r="BQ565" s="3"/>
      <c r="BR565" s="3"/>
      <c r="BS565" s="3"/>
      <c r="BT565" s="3"/>
    </row>
    <row r="566" spans="10:72" x14ac:dyDescent="0.25"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  <c r="BO566" s="3"/>
      <c r="BP566" s="3"/>
      <c r="BQ566" s="3"/>
      <c r="BR566" s="3"/>
      <c r="BS566" s="3"/>
      <c r="BT566" s="3"/>
    </row>
    <row r="567" spans="10:72" x14ac:dyDescent="0.25"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  <c r="BO567" s="3"/>
      <c r="BP567" s="3"/>
      <c r="BQ567" s="3"/>
      <c r="BR567" s="3"/>
      <c r="BS567" s="3"/>
      <c r="BT567" s="3"/>
    </row>
    <row r="568" spans="10:72" x14ac:dyDescent="0.25"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  <c r="BO568" s="3"/>
      <c r="BP568" s="3"/>
      <c r="BQ568" s="3"/>
      <c r="BR568" s="3"/>
      <c r="BS568" s="3"/>
      <c r="BT568" s="3"/>
    </row>
    <row r="569" spans="10:72" x14ac:dyDescent="0.25"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  <c r="BO569" s="3"/>
      <c r="BP569" s="3"/>
      <c r="BQ569" s="3"/>
      <c r="BR569" s="3"/>
      <c r="BS569" s="3"/>
      <c r="BT569" s="3"/>
    </row>
    <row r="570" spans="10:72" x14ac:dyDescent="0.25"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  <c r="BO570" s="3"/>
      <c r="BP570" s="3"/>
      <c r="BQ570" s="3"/>
      <c r="BR570" s="3"/>
      <c r="BS570" s="3"/>
      <c r="BT570" s="3"/>
    </row>
    <row r="571" spans="10:72" x14ac:dyDescent="0.25"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  <c r="BO571" s="3"/>
      <c r="BP571" s="3"/>
      <c r="BQ571" s="3"/>
      <c r="BR571" s="3"/>
      <c r="BS571" s="3"/>
      <c r="BT571" s="3"/>
    </row>
    <row r="572" spans="10:72" x14ac:dyDescent="0.25"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  <c r="BO572" s="3"/>
      <c r="BP572" s="3"/>
      <c r="BQ572" s="3"/>
      <c r="BR572" s="3"/>
      <c r="BS572" s="3"/>
      <c r="BT572" s="3"/>
    </row>
    <row r="573" spans="10:72" x14ac:dyDescent="0.25"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  <c r="BO573" s="3"/>
      <c r="BP573" s="3"/>
      <c r="BQ573" s="3"/>
      <c r="BR573" s="3"/>
      <c r="BS573" s="3"/>
      <c r="BT573" s="3"/>
    </row>
    <row r="574" spans="10:72" x14ac:dyDescent="0.25"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  <c r="BO574" s="3"/>
      <c r="BP574" s="3"/>
      <c r="BQ574" s="3"/>
      <c r="BR574" s="3"/>
      <c r="BS574" s="3"/>
      <c r="BT574" s="3"/>
    </row>
    <row r="575" spans="10:72" x14ac:dyDescent="0.25"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  <c r="BO575" s="3"/>
      <c r="BP575" s="3"/>
      <c r="BQ575" s="3"/>
      <c r="BR575" s="3"/>
      <c r="BS575" s="3"/>
      <c r="BT575" s="3"/>
    </row>
    <row r="576" spans="10:72" x14ac:dyDescent="0.25"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  <c r="BO576" s="3"/>
      <c r="BP576" s="3"/>
      <c r="BQ576" s="3"/>
      <c r="BR576" s="3"/>
      <c r="BS576" s="3"/>
      <c r="BT576" s="3"/>
    </row>
    <row r="577" spans="10:72" x14ac:dyDescent="0.25"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  <c r="BO577" s="3"/>
      <c r="BP577" s="3"/>
      <c r="BQ577" s="3"/>
      <c r="BR577" s="3"/>
      <c r="BS577" s="3"/>
      <c r="BT577" s="3"/>
    </row>
    <row r="578" spans="10:72" x14ac:dyDescent="0.25"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  <c r="BO578" s="3"/>
      <c r="BP578" s="3"/>
      <c r="BQ578" s="3"/>
      <c r="BR578" s="3"/>
      <c r="BS578" s="3"/>
      <c r="BT578" s="3"/>
    </row>
    <row r="579" spans="10:72" x14ac:dyDescent="0.25"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  <c r="BO579" s="3"/>
      <c r="BP579" s="3"/>
      <c r="BQ579" s="3"/>
      <c r="BR579" s="3"/>
      <c r="BS579" s="3"/>
      <c r="BT579" s="3"/>
    </row>
    <row r="580" spans="10:72" x14ac:dyDescent="0.25"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  <c r="BO580" s="3"/>
      <c r="BP580" s="3"/>
      <c r="BQ580" s="3"/>
      <c r="BR580" s="3"/>
      <c r="BS580" s="3"/>
      <c r="BT580" s="3"/>
    </row>
    <row r="581" spans="10:72" x14ac:dyDescent="0.25"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  <c r="BO581" s="3"/>
      <c r="BP581" s="3"/>
      <c r="BQ581" s="3"/>
      <c r="BR581" s="3"/>
      <c r="BS581" s="3"/>
      <c r="BT581" s="3"/>
    </row>
    <row r="582" spans="10:72" x14ac:dyDescent="0.25"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  <c r="BO582" s="3"/>
      <c r="BP582" s="3"/>
      <c r="BQ582" s="3"/>
      <c r="BR582" s="3"/>
      <c r="BS582" s="3"/>
      <c r="BT582" s="3"/>
    </row>
    <row r="583" spans="10:72" x14ac:dyDescent="0.25"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  <c r="BO583" s="3"/>
      <c r="BP583" s="3"/>
      <c r="BQ583" s="3"/>
      <c r="BR583" s="3"/>
      <c r="BS583" s="3"/>
      <c r="BT583" s="3"/>
    </row>
    <row r="584" spans="10:72" x14ac:dyDescent="0.25"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  <c r="BO584" s="3"/>
      <c r="BP584" s="3"/>
      <c r="BQ584" s="3"/>
      <c r="BR584" s="3"/>
      <c r="BS584" s="3"/>
      <c r="BT584" s="3"/>
    </row>
    <row r="585" spans="10:72" x14ac:dyDescent="0.25"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  <c r="BO585" s="3"/>
      <c r="BP585" s="3"/>
      <c r="BQ585" s="3"/>
      <c r="BR585" s="3"/>
      <c r="BS585" s="3"/>
      <c r="BT585" s="3"/>
    </row>
    <row r="586" spans="10:72" x14ac:dyDescent="0.25"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  <c r="BO586" s="3"/>
      <c r="BP586" s="3"/>
      <c r="BQ586" s="3"/>
      <c r="BR586" s="3"/>
      <c r="BS586" s="3"/>
      <c r="BT586" s="3"/>
    </row>
    <row r="587" spans="10:72" x14ac:dyDescent="0.25"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  <c r="BO587" s="3"/>
      <c r="BP587" s="3"/>
      <c r="BQ587" s="3"/>
      <c r="BR587" s="3"/>
      <c r="BS587" s="3"/>
      <c r="BT587" s="3"/>
    </row>
    <row r="588" spans="10:72" x14ac:dyDescent="0.25"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  <c r="BO588" s="3"/>
      <c r="BP588" s="3"/>
      <c r="BQ588" s="3"/>
      <c r="BR588" s="3"/>
      <c r="BS588" s="3"/>
      <c r="BT588" s="3"/>
    </row>
    <row r="589" spans="10:72" x14ac:dyDescent="0.25"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  <c r="BO589" s="3"/>
      <c r="BP589" s="3"/>
      <c r="BQ589" s="3"/>
      <c r="BR589" s="3"/>
      <c r="BS589" s="3"/>
      <c r="BT589" s="3"/>
    </row>
    <row r="590" spans="10:72" x14ac:dyDescent="0.25"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  <c r="BO590" s="3"/>
      <c r="BP590" s="3"/>
      <c r="BQ590" s="3"/>
      <c r="BR590" s="3"/>
      <c r="BS590" s="3"/>
      <c r="BT590" s="3"/>
    </row>
    <row r="591" spans="10:72" x14ac:dyDescent="0.25"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  <c r="BO591" s="3"/>
      <c r="BP591" s="3"/>
      <c r="BQ591" s="3"/>
      <c r="BR591" s="3"/>
      <c r="BS591" s="3"/>
      <c r="BT591" s="3"/>
    </row>
    <row r="592" spans="10:72" x14ac:dyDescent="0.25"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  <c r="BO592" s="3"/>
      <c r="BP592" s="3"/>
      <c r="BQ592" s="3"/>
      <c r="BR592" s="3"/>
      <c r="BS592" s="3"/>
      <c r="BT592" s="3"/>
    </row>
    <row r="593" spans="10:72" x14ac:dyDescent="0.25"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  <c r="BO593" s="3"/>
      <c r="BP593" s="3"/>
      <c r="BQ593" s="3"/>
      <c r="BR593" s="3"/>
      <c r="BS593" s="3"/>
      <c r="BT593" s="3"/>
    </row>
    <row r="594" spans="10:72" x14ac:dyDescent="0.25"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  <c r="BO594" s="3"/>
      <c r="BP594" s="3"/>
      <c r="BQ594" s="3"/>
      <c r="BR594" s="3"/>
      <c r="BS594" s="3"/>
      <c r="BT594" s="3"/>
    </row>
    <row r="595" spans="10:72" x14ac:dyDescent="0.25"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  <c r="BO595" s="3"/>
      <c r="BP595" s="3"/>
      <c r="BQ595" s="3"/>
      <c r="BR595" s="3"/>
      <c r="BS595" s="3"/>
      <c r="BT595" s="3"/>
    </row>
    <row r="596" spans="10:72" x14ac:dyDescent="0.25"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  <c r="BO596" s="3"/>
      <c r="BP596" s="3"/>
      <c r="BQ596" s="3"/>
      <c r="BR596" s="3"/>
      <c r="BS596" s="3"/>
      <c r="BT596" s="3"/>
    </row>
    <row r="597" spans="10:72" x14ac:dyDescent="0.25"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  <c r="BO597" s="3"/>
      <c r="BP597" s="3"/>
      <c r="BQ597" s="3"/>
      <c r="BR597" s="3"/>
      <c r="BS597" s="3"/>
      <c r="BT597" s="3"/>
    </row>
    <row r="598" spans="10:72" x14ac:dyDescent="0.25"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  <c r="BO598" s="3"/>
      <c r="BP598" s="3"/>
      <c r="BQ598" s="3"/>
      <c r="BR598" s="3"/>
      <c r="BS598" s="3"/>
      <c r="BT598" s="3"/>
    </row>
    <row r="599" spans="10:72" x14ac:dyDescent="0.25"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  <c r="BO599" s="3"/>
      <c r="BP599" s="3"/>
      <c r="BQ599" s="3"/>
      <c r="BR599" s="3"/>
      <c r="BS599" s="3"/>
      <c r="BT599" s="3"/>
    </row>
    <row r="600" spans="10:72" x14ac:dyDescent="0.25"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  <c r="BO600" s="3"/>
      <c r="BP600" s="3"/>
      <c r="BQ600" s="3"/>
      <c r="BR600" s="3"/>
      <c r="BS600" s="3"/>
      <c r="BT600" s="3"/>
    </row>
    <row r="601" spans="10:72" x14ac:dyDescent="0.25"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  <c r="BO601" s="3"/>
      <c r="BP601" s="3"/>
      <c r="BQ601" s="3"/>
      <c r="BR601" s="3"/>
      <c r="BS601" s="3"/>
      <c r="BT601" s="3"/>
    </row>
    <row r="602" spans="10:72" x14ac:dyDescent="0.25"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  <c r="BO602" s="3"/>
      <c r="BP602" s="3"/>
      <c r="BQ602" s="3"/>
      <c r="BR602" s="3"/>
      <c r="BS602" s="3"/>
      <c r="BT602" s="3"/>
    </row>
    <row r="603" spans="10:72" x14ac:dyDescent="0.25"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  <c r="BO603" s="3"/>
      <c r="BP603" s="3"/>
      <c r="BQ603" s="3"/>
      <c r="BR603" s="3"/>
      <c r="BS603" s="3"/>
      <c r="BT603" s="3"/>
    </row>
    <row r="604" spans="10:72" x14ac:dyDescent="0.25"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  <c r="BO604" s="3"/>
      <c r="BP604" s="3"/>
      <c r="BQ604" s="3"/>
      <c r="BR604" s="3"/>
      <c r="BS604" s="3"/>
      <c r="BT604" s="3"/>
    </row>
    <row r="605" spans="10:72" x14ac:dyDescent="0.25"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  <c r="BO605" s="3"/>
      <c r="BP605" s="3"/>
      <c r="BQ605" s="3"/>
      <c r="BR605" s="3"/>
      <c r="BS605" s="3"/>
      <c r="BT605" s="3"/>
    </row>
    <row r="606" spans="10:72" x14ac:dyDescent="0.25"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  <c r="BO606" s="3"/>
      <c r="BP606" s="3"/>
      <c r="BQ606" s="3"/>
      <c r="BR606" s="3"/>
      <c r="BS606" s="3"/>
      <c r="BT606" s="3"/>
    </row>
  </sheetData>
  <sheetProtection algorithmName="SHA-512" hashValue="wIqmGYLzrqtk9xgOoMAMeeAYk+UBKm3exr3gJ9kT4PnJPJgVu7jSymqUJW+kt1HnIf8V9l/hgSCIKIuCjyZKrw==" saltValue="Y7cHP3xoZ810FV0+bQ1Smg==" spinCount="100000" sheet="1" objects="1" scenarios="1" selectLockedCells="1"/>
  <mergeCells count="5">
    <mergeCell ref="D40:H43"/>
    <mergeCell ref="D47:H47"/>
    <mergeCell ref="D48:H48"/>
    <mergeCell ref="D49:H49"/>
    <mergeCell ref="D52:H55"/>
  </mergeCells>
  <conditionalFormatting sqref="B5">
    <cfRule type="cellIs" dxfId="3" priority="2" operator="equal">
      <formula>"In Progress"</formula>
    </cfRule>
    <cfRule type="cellIs" dxfId="2" priority="3" operator="equal">
      <formula>"Not Started"</formula>
    </cfRule>
    <cfRule type="cellIs" dxfId="1" priority="4" operator="equal">
      <formula>"Completed"</formula>
    </cfRule>
  </conditionalFormatting>
  <conditionalFormatting sqref="D8">
    <cfRule type="expression" dxfId="0" priority="1">
      <formula>NOT(J8)</formula>
    </cfRule>
  </conditionalFormatting>
  <dataValidations count="4">
    <dataValidation type="list" allowBlank="1" showInputMessage="1" showErrorMessage="1" sqref="F20" xr:uid="{85140F5D-D165-41DE-A243-2AAC72B85C18}">
      <formula1>"0.210,0.180,0.115"</formula1>
    </dataValidation>
    <dataValidation type="custom" allowBlank="1" showInputMessage="1" showErrorMessage="1" sqref="A5:A43" xr:uid="{3E76B6F0-7342-4A10-812A-607ECCC92C2B}">
      <formula1>"&lt;0&gt;0"</formula1>
    </dataValidation>
    <dataValidation type="list" allowBlank="1" showInputMessage="1" showErrorMessage="1" sqref="F8 F10" xr:uid="{9712F9B6-9A9D-4494-9FCD-23B6B2B78584}">
      <formula1>YesNo</formula1>
    </dataValidation>
    <dataValidation type="list" allowBlank="1" showInputMessage="1" showErrorMessage="1" sqref="F12" xr:uid="{731357C0-2B5A-4E85-A841-34F772CC670D}">
      <formula1>"Non Rural,Rural"</formula1>
    </dataValidation>
  </dataValidations>
  <pageMargins left="0.7" right="0.7" top="0.75" bottom="0.75" header="0.3" footer="0.3"/>
  <pageSetup scale="42" orientation="portrait" r:id="rId1"/>
  <ignoredErrors>
    <ignoredError sqref="J18" formula="1"/>
  </ignoredError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F2AAB43-421B-4D2C-BB2E-B58EABB6A35F}">
          <x14:formula1>
            <xm:f>'https://whedacom.sharepoint.com/sites/ProLinkDataMigrationSubproject/Shared Documents/TC And WHEDA Loan Applications/[WHEDA Multi-Family Application v2020.18.1.xlsx]FOR WHEDA USE ONLY'!#REF!</xm:f>
          </x14:formula1>
          <xm:sqref>I50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7D128E-B10F-4EED-B97B-D8A64B1D4880}">
  <dimension ref="A1:M12"/>
  <sheetViews>
    <sheetView workbookViewId="0">
      <selection activeCell="C37" sqref="C37:C39"/>
    </sheetView>
  </sheetViews>
  <sheetFormatPr defaultRowHeight="15" x14ac:dyDescent="0.25"/>
  <cols>
    <col min="1" max="1" width="21.85546875" customWidth="1"/>
    <col min="2" max="2" width="13.5703125" customWidth="1"/>
    <col min="3" max="3" width="12.5703125" bestFit="1" customWidth="1"/>
    <col min="4" max="4" width="18.140625" customWidth="1"/>
    <col min="6" max="6" width="15.7109375" customWidth="1"/>
    <col min="8" max="8" width="15.85546875" bestFit="1" customWidth="1"/>
    <col min="10" max="10" width="18.7109375" customWidth="1"/>
    <col min="12" max="12" width="20.140625" customWidth="1"/>
  </cols>
  <sheetData>
    <row r="1" spans="1:13" x14ac:dyDescent="0.25">
      <c r="A1" s="28" t="s">
        <v>23</v>
      </c>
    </row>
    <row r="2" spans="1:13" x14ac:dyDescent="0.25">
      <c r="A2" t="s">
        <v>15</v>
      </c>
      <c r="B2" s="13"/>
      <c r="C2" s="14" t="s">
        <v>16</v>
      </c>
      <c r="D2" s="15"/>
      <c r="E2" s="16"/>
      <c r="F2" s="17" t="s">
        <v>17</v>
      </c>
      <c r="G2" s="15"/>
      <c r="H2" s="17" t="s">
        <v>18</v>
      </c>
      <c r="I2" s="15"/>
      <c r="J2" s="17" t="s">
        <v>19</v>
      </c>
      <c r="K2" s="15" t="s">
        <v>20</v>
      </c>
      <c r="L2" s="17" t="s">
        <v>21</v>
      </c>
      <c r="M2" s="15" t="s">
        <v>20</v>
      </c>
    </row>
    <row r="3" spans="1:13" x14ac:dyDescent="0.25">
      <c r="M3" t="str">
        <f>IF(ISBLANK('[1]2. Project Name &amp; Location'!M3),"",'[1]2. Project Name &amp; Location'!M3)</f>
        <v/>
      </c>
    </row>
    <row r="4" spans="1:13" x14ac:dyDescent="0.25">
      <c r="A4" s="28" t="s">
        <v>24</v>
      </c>
    </row>
    <row r="5" spans="1:13" x14ac:dyDescent="0.25">
      <c r="A5" t="s">
        <v>22</v>
      </c>
      <c r="B5" t="e">
        <f>#REF!</f>
        <v>#REF!</v>
      </c>
    </row>
    <row r="10" spans="1:13" x14ac:dyDescent="0.25">
      <c r="A10" t="s">
        <v>25</v>
      </c>
    </row>
    <row r="11" spans="1:13" x14ac:dyDescent="0.25">
      <c r="A11" t="s">
        <v>26</v>
      </c>
    </row>
    <row r="12" spans="1:13" x14ac:dyDescent="0.25">
      <c r="A12" t="s">
        <v>27</v>
      </c>
    </row>
  </sheetData>
  <sheetProtection algorithmName="SHA-512" hashValue="iUVNdf3/RXj/hRTOoSwCA1aoZFAmW46m0s6GUtkV4iSu3hV9UHque1nrt1gSLQy9tNrCywIFtGzHj4yERJkWsQ==" saltValue="VeLIwBa8gWe4ULkcuiZ8RQ==" spinCount="100000" sheet="1" objects="1" scenarios="1" selectLockedCell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825244B6FD5804CA068AF3FAAD453A8" ma:contentTypeVersion="5" ma:contentTypeDescription="Create a new document." ma:contentTypeScope="" ma:versionID="70801b50e89ce1419fa10fefc5b2c552">
  <xsd:schema xmlns:xsd="http://www.w3.org/2001/XMLSchema" xmlns:xs="http://www.w3.org/2001/XMLSchema" xmlns:p="http://schemas.microsoft.com/office/2006/metadata/properties" xmlns:ns3="87bdc470-06d6-4a3f-8373-a56d14710040" xmlns:ns4="8d10f16d-023f-48c7-9c93-6612c4456bc9" targetNamespace="http://schemas.microsoft.com/office/2006/metadata/properties" ma:root="true" ma:fieldsID="8408341c9bb1e8a49277e3dc53b1512e" ns3:_="" ns4:_="">
    <xsd:import namespace="87bdc470-06d6-4a3f-8373-a56d14710040"/>
    <xsd:import namespace="8d10f16d-023f-48c7-9c93-6612c4456bc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7bdc470-06d6-4a3f-8373-a56d1471004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10f16d-023f-48c7-9c93-6612c4456bc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BE53579-617A-4843-B8E0-8279496B313C}">
  <ds:schemaRefs>
    <ds:schemaRef ds:uri="http://schemas.microsoft.com/office/2006/metadata/properties"/>
    <ds:schemaRef ds:uri="http://schemas.microsoft.com/office/2006/documentManagement/types"/>
    <ds:schemaRef ds:uri="87bdc470-06d6-4a3f-8373-a56d14710040"/>
    <ds:schemaRef ds:uri="http://schemas.openxmlformats.org/package/2006/metadata/core-properties"/>
    <ds:schemaRef ds:uri="8d10f16d-023f-48c7-9c93-6612c4456bc9"/>
    <ds:schemaRef ds:uri="http://purl.org/dc/elements/1.1/"/>
    <ds:schemaRef ds:uri="http://purl.org/dc/dcmitype/"/>
    <ds:schemaRef ds:uri="http://schemas.microsoft.com/office/infopath/2007/PartnerControls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6AB9A2B8-4C05-43BA-B166-BE56E114902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0FD5144-100A-465D-8600-55485FA1DBE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7bdc470-06d6-4a3f-8373-a56d14710040"/>
    <ds:schemaRef ds:uri="8d10f16d-023f-48c7-9c93-6612c4456bc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9</vt:i4>
      </vt:variant>
    </vt:vector>
  </HeadingPairs>
  <TitlesOfParts>
    <vt:vector size="11" baseType="lpstr">
      <vt:lpstr>29. Financial Leverage</vt:lpstr>
      <vt:lpstr>Smartdox Mapping</vt:lpstr>
      <vt:lpstr>DateOfApplication</vt:lpstr>
      <vt:lpstr>Deal_Stage</vt:lpstr>
      <vt:lpstr>Deal_Status</vt:lpstr>
      <vt:lpstr>Dev_Deal_Number</vt:lpstr>
      <vt:lpstr>Dev_Deal_Status</vt:lpstr>
      <vt:lpstr>Financial_Leverage</vt:lpstr>
      <vt:lpstr>'29. Financial Leverage'!Print_Area</vt:lpstr>
      <vt:lpstr>WHEDA_Project_Number</vt:lpstr>
      <vt:lpstr>YesNo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Sawyer</dc:creator>
  <cp:lastModifiedBy>Michael Sawyer</cp:lastModifiedBy>
  <dcterms:created xsi:type="dcterms:W3CDTF">2020-12-08T18:30:28Z</dcterms:created>
  <dcterms:modified xsi:type="dcterms:W3CDTF">2020-12-08T22:01:03Z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D_RESERVED_IsProtected">
    <vt:lpwstr>True</vt:lpwstr>
  </property>
  <property fmtid="{D5CDD505-2E9C-101B-9397-08002B2CF9AE}" pid="3" name="ContentTypeId">
    <vt:lpwstr>0x010100A825244B6FD5804CA068AF3FAAD453A8</vt:lpwstr>
  </property>
  <property fmtid="{D5CDD505-2E9C-101B-9397-08002B2CF9AE}" pid="4" name="SD_RESERVED_Protection0«RYvRCoIwGIVfZewBGmmogRNGqRSFP0wYdPdXywTToVvl25dIdHM45/s4MUgCnBapOe2z8Rz57BWi9YUIzBhJl21dmufh0AWFt9zcrS0jTslOQcqp7Z2euvwPIThdUaJA/ogCxekNm0HTJFayhCkTb70gWd1ie6mxIQf91D1WOmZfNWn5wN5euzc5ojF1W82CzXcGMvkA§">
    <vt:lpwstr/>
  </property>
</Properties>
</file>